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pappa\Documents\CHRISTINA\02_SITES\03_Statistics\Files\ΙΔΙΩΤΙΚΗ\"/>
    </mc:Choice>
  </mc:AlternateContent>
  <bookViews>
    <workbookView xWindow="0" yWindow="0" windowWidth="19200" windowHeight="11460" tabRatio="638" activeTab="2"/>
  </bookViews>
  <sheets>
    <sheet name="A1" sheetId="4" r:id="rId1"/>
    <sheet name="A1.1" sheetId="6" r:id="rId2"/>
    <sheet name="A2" sheetId="8" r:id="rId3"/>
    <sheet name="A2.1" sheetId="10" r:id="rId4"/>
    <sheet name="A2.2" sheetId="25" r:id="rId5"/>
    <sheet name="A3" sheetId="11" r:id="rId6"/>
    <sheet name="A3.1-4" sheetId="12" r:id="rId7"/>
    <sheet name="A5" sheetId="14" r:id="rId8"/>
    <sheet name="A6" sheetId="15" r:id="rId9"/>
    <sheet name="A7" sheetId="16" r:id="rId10"/>
    <sheet name="A8" sheetId="21" r:id="rId11"/>
    <sheet name="A9" sheetId="20" r:id="rId12"/>
  </sheets>
  <definedNames>
    <definedName name="named_a1">'A1'!$B$4</definedName>
  </definedNames>
  <calcPr calcId="162913"/>
</workbook>
</file>

<file path=xl/calcChain.xml><?xml version="1.0" encoding="utf-8"?>
<calcChain xmlns="http://schemas.openxmlformats.org/spreadsheetml/2006/main">
  <c r="E5" i="15" l="1"/>
  <c r="F20" i="25" l="1"/>
  <c r="F19" i="25"/>
  <c r="F18" i="25"/>
  <c r="F17" i="25"/>
  <c r="F16" i="25"/>
  <c r="F15" i="25"/>
  <c r="F14" i="25"/>
  <c r="E13" i="25"/>
  <c r="D13" i="25"/>
  <c r="C13" i="25"/>
  <c r="B13" i="25"/>
  <c r="F12" i="25"/>
  <c r="F11" i="25"/>
  <c r="F10" i="25"/>
  <c r="F9" i="25"/>
  <c r="F8" i="25"/>
  <c r="F7" i="25"/>
  <c r="F6" i="25"/>
  <c r="E5" i="25"/>
  <c r="D5" i="25"/>
  <c r="D21" i="25" s="1"/>
  <c r="C5" i="25"/>
  <c r="C21" i="25" s="1"/>
  <c r="B5" i="25"/>
  <c r="B21" i="25" s="1"/>
  <c r="E21" i="25" l="1"/>
  <c r="F21" i="25"/>
  <c r="F13" i="25"/>
  <c r="F5" i="25"/>
  <c r="H14" i="15"/>
  <c r="H13" i="15"/>
  <c r="H12" i="15"/>
  <c r="H11" i="15"/>
  <c r="I25" i="14"/>
  <c r="D38" i="12" l="1"/>
  <c r="D37" i="12"/>
  <c r="D36" i="12"/>
  <c r="D35" i="12"/>
  <c r="D28" i="12"/>
  <c r="D27" i="12"/>
  <c r="D26" i="12"/>
  <c r="D25" i="12"/>
  <c r="D18" i="12"/>
  <c r="D17" i="12"/>
  <c r="D16" i="12"/>
  <c r="D15" i="12"/>
  <c r="D6" i="12"/>
  <c r="D7" i="12"/>
  <c r="D8" i="12"/>
  <c r="D5" i="12"/>
  <c r="B21" i="21" l="1"/>
  <c r="C6" i="21" l="1"/>
  <c r="C4" i="21"/>
  <c r="C10" i="21"/>
  <c r="C5" i="21"/>
  <c r="C8" i="21"/>
  <c r="C13" i="21"/>
  <c r="C7" i="21"/>
  <c r="C9" i="21"/>
  <c r="C11" i="21"/>
  <c r="C15" i="21"/>
  <c r="C12" i="21"/>
  <c r="C14" i="21"/>
  <c r="C19" i="21"/>
  <c r="C17" i="21"/>
  <c r="C16" i="21"/>
  <c r="C18" i="21"/>
  <c r="C20" i="21"/>
  <c r="F14" i="20"/>
  <c r="E14" i="20"/>
  <c r="C14" i="20"/>
  <c r="B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G5" i="20"/>
  <c r="D5" i="20"/>
  <c r="G14" i="20" l="1"/>
  <c r="H13" i="20"/>
  <c r="L13" i="20" s="1"/>
  <c r="H12" i="20"/>
  <c r="K12" i="20" s="1"/>
  <c r="H11" i="20"/>
  <c r="K11" i="20" s="1"/>
  <c r="H10" i="20"/>
  <c r="K10" i="20" s="1"/>
  <c r="H9" i="20"/>
  <c r="K9" i="20" s="1"/>
  <c r="H8" i="20"/>
  <c r="K8" i="20" s="1"/>
  <c r="H7" i="20"/>
  <c r="K7" i="20" s="1"/>
  <c r="D14" i="20"/>
  <c r="H6" i="20"/>
  <c r="K6" i="20" s="1"/>
  <c r="H5" i="20"/>
  <c r="L5" i="20" s="1"/>
  <c r="K5" i="20" l="1"/>
  <c r="H14" i="20"/>
  <c r="L12" i="20"/>
  <c r="K13" i="20"/>
  <c r="L11" i="20"/>
  <c r="L10" i="20"/>
  <c r="L9" i="20"/>
  <c r="L8" i="20"/>
  <c r="L7" i="20"/>
  <c r="L6" i="20"/>
  <c r="D18" i="16" l="1"/>
  <c r="E17" i="16" s="1"/>
  <c r="B18" i="16"/>
  <c r="C16" i="16" s="1"/>
  <c r="F6" i="16"/>
  <c r="F7" i="16"/>
  <c r="F8" i="16"/>
  <c r="F9" i="16"/>
  <c r="F10" i="16"/>
  <c r="F11" i="16"/>
  <c r="F12" i="16"/>
  <c r="F13" i="16"/>
  <c r="F14" i="16"/>
  <c r="F15" i="16"/>
  <c r="F16" i="16"/>
  <c r="F17" i="16"/>
  <c r="F5" i="16"/>
  <c r="E6" i="16"/>
  <c r="C6" i="16"/>
  <c r="C7" i="16" l="1"/>
  <c r="E7" i="16"/>
  <c r="E8" i="16"/>
  <c r="C9" i="16"/>
  <c r="E9" i="16"/>
  <c r="E11" i="16"/>
  <c r="C10" i="16"/>
  <c r="C17" i="16"/>
  <c r="E5" i="16"/>
  <c r="E10" i="16"/>
  <c r="E12" i="16"/>
  <c r="C5" i="16"/>
  <c r="C11" i="16"/>
  <c r="C13" i="16"/>
  <c r="E13" i="16"/>
  <c r="E15" i="16"/>
  <c r="E14" i="16"/>
  <c r="E16" i="16"/>
  <c r="F18" i="16"/>
  <c r="G17" i="16" s="1"/>
  <c r="C8" i="16"/>
  <c r="C12" i="16"/>
  <c r="C14" i="16"/>
  <c r="C15" i="16"/>
  <c r="E10" i="15"/>
  <c r="B10" i="15"/>
  <c r="G6" i="16" l="1"/>
  <c r="G9" i="16"/>
  <c r="G15" i="16"/>
  <c r="G7" i="16"/>
  <c r="G12" i="16"/>
  <c r="G14" i="16"/>
  <c r="G5" i="16"/>
  <c r="G8" i="16"/>
  <c r="G11" i="16"/>
  <c r="G16" i="16"/>
  <c r="G10" i="16"/>
  <c r="G13" i="16"/>
  <c r="F10" i="15"/>
  <c r="G14" i="15" s="1"/>
  <c r="F5" i="15"/>
  <c r="C10" i="15"/>
  <c r="D14" i="15" s="1"/>
  <c r="C5" i="15"/>
  <c r="B5" i="15"/>
  <c r="H9" i="15"/>
  <c r="H8" i="15"/>
  <c r="H7" i="15"/>
  <c r="H6" i="15"/>
  <c r="D11" i="15" l="1"/>
  <c r="G11" i="15"/>
  <c r="G12" i="15"/>
  <c r="D12" i="15"/>
  <c r="E15" i="15"/>
  <c r="G9" i="15"/>
  <c r="G7" i="15"/>
  <c r="G8" i="15"/>
  <c r="G6" i="15"/>
  <c r="D13" i="15"/>
  <c r="G13" i="15"/>
  <c r="C15" i="15"/>
  <c r="D9" i="15"/>
  <c r="D8" i="15"/>
  <c r="F15" i="15"/>
  <c r="B15" i="15"/>
  <c r="H10" i="15"/>
  <c r="D6" i="15"/>
  <c r="D7" i="15"/>
  <c r="H5" i="15"/>
  <c r="F30" i="14"/>
  <c r="G28" i="14" s="1"/>
  <c r="C30" i="14"/>
  <c r="D29" i="14" s="1"/>
  <c r="I29" i="14"/>
  <c r="I28" i="14"/>
  <c r="I27" i="14"/>
  <c r="I26" i="14"/>
  <c r="I24" i="14"/>
  <c r="I23" i="14"/>
  <c r="I22" i="14"/>
  <c r="I21" i="14"/>
  <c r="I13" i="14"/>
  <c r="I12" i="14"/>
  <c r="I11" i="14"/>
  <c r="I10" i="14"/>
  <c r="I9" i="14"/>
  <c r="I8" i="14"/>
  <c r="I7" i="14"/>
  <c r="I6" i="14"/>
  <c r="I5" i="14"/>
  <c r="F14" i="14"/>
  <c r="G11" i="14" s="1"/>
  <c r="C14" i="14"/>
  <c r="D12" i="14" s="1"/>
  <c r="G29" i="14" l="1"/>
  <c r="G22" i="14"/>
  <c r="G21" i="14"/>
  <c r="G23" i="14"/>
  <c r="G24" i="14"/>
  <c r="G25" i="14"/>
  <c r="G26" i="14"/>
  <c r="G27" i="14"/>
  <c r="G8" i="14"/>
  <c r="G5" i="14"/>
  <c r="H15" i="15"/>
  <c r="D13" i="14"/>
  <c r="D5" i="14"/>
  <c r="D7" i="14"/>
  <c r="D9" i="14"/>
  <c r="D21" i="14"/>
  <c r="D22" i="14"/>
  <c r="D23" i="14"/>
  <c r="D24" i="14"/>
  <c r="D25" i="14"/>
  <c r="D26" i="14"/>
  <c r="D27" i="14"/>
  <c r="D28" i="14"/>
  <c r="I30" i="14"/>
  <c r="J27" i="14" s="1"/>
  <c r="G10" i="14"/>
  <c r="G6" i="14"/>
  <c r="H6" i="14" s="1"/>
  <c r="G7" i="14"/>
  <c r="G12" i="14"/>
  <c r="G13" i="14"/>
  <c r="G9" i="14"/>
  <c r="I14" i="14"/>
  <c r="J13" i="14" s="1"/>
  <c r="D11" i="14"/>
  <c r="D6" i="14"/>
  <c r="D8" i="14"/>
  <c r="D10" i="14"/>
  <c r="E6" i="14" l="1"/>
  <c r="H28" i="14"/>
  <c r="H22" i="14"/>
  <c r="H25" i="14"/>
  <c r="J29" i="14"/>
  <c r="J12" i="14"/>
  <c r="E28" i="14"/>
  <c r="H12" i="14"/>
  <c r="E12" i="14"/>
  <c r="E9" i="14"/>
  <c r="J25" i="14"/>
  <c r="J22" i="14"/>
  <c r="E25" i="14"/>
  <c r="E22" i="14"/>
  <c r="J28" i="14"/>
  <c r="J24" i="14"/>
  <c r="J26" i="14"/>
  <c r="J21" i="14"/>
  <c r="J23" i="14"/>
  <c r="J10" i="14"/>
  <c r="H9" i="14"/>
  <c r="J7" i="14"/>
  <c r="J5" i="14"/>
  <c r="J11" i="14"/>
  <c r="J8" i="14"/>
  <c r="J6" i="14"/>
  <c r="J9" i="14"/>
  <c r="K28" i="14" l="1"/>
  <c r="K12" i="14"/>
  <c r="K22" i="14"/>
  <c r="K25" i="14"/>
  <c r="K6" i="14"/>
  <c r="K9" i="14"/>
  <c r="B11" i="8" l="1"/>
  <c r="C9" i="8" s="1"/>
  <c r="F38" i="12"/>
  <c r="F37" i="12"/>
  <c r="G35" i="12"/>
  <c r="C39" i="12"/>
  <c r="B39" i="12"/>
  <c r="C29" i="12"/>
  <c r="B29" i="12"/>
  <c r="F28" i="12"/>
  <c r="F27" i="12"/>
  <c r="G25" i="12"/>
  <c r="C19" i="12"/>
  <c r="B19" i="12"/>
  <c r="G18" i="12"/>
  <c r="F17" i="12"/>
  <c r="G15" i="12"/>
  <c r="F8" i="12"/>
  <c r="F7" i="12"/>
  <c r="F5" i="12"/>
  <c r="C9" i="12"/>
  <c r="B9" i="12"/>
  <c r="G38" i="12"/>
  <c r="F35" i="12"/>
  <c r="D39" i="12" l="1"/>
  <c r="G39" i="12" s="1"/>
  <c r="C10" i="8"/>
  <c r="G28" i="12"/>
  <c r="F18" i="12"/>
  <c r="G7" i="12"/>
  <c r="G5" i="12"/>
  <c r="G37" i="12"/>
  <c r="G27" i="12"/>
  <c r="G17" i="12"/>
  <c r="F25" i="12"/>
  <c r="D29" i="12"/>
  <c r="F15" i="12"/>
  <c r="D19" i="12"/>
  <c r="E17" i="12" s="1"/>
  <c r="D9" i="12"/>
  <c r="E8" i="12" s="1"/>
  <c r="G8" i="12"/>
  <c r="B15" i="11"/>
  <c r="C14" i="11" s="1"/>
  <c r="B8" i="11"/>
  <c r="C7" i="11" s="1"/>
  <c r="H5" i="11"/>
  <c r="F5" i="11"/>
  <c r="H4" i="11"/>
  <c r="F4" i="11"/>
  <c r="G35" i="10"/>
  <c r="G34" i="10"/>
  <c r="G27" i="10"/>
  <c r="G26" i="10"/>
  <c r="G14" i="10"/>
  <c r="G13" i="10"/>
  <c r="G5" i="10"/>
  <c r="G6" i="10"/>
  <c r="G9" i="12" l="1"/>
  <c r="F39" i="12"/>
  <c r="E35" i="12"/>
  <c r="E38" i="12"/>
  <c r="E36" i="12"/>
  <c r="E37" i="12"/>
  <c r="G29" i="12"/>
  <c r="E28" i="12"/>
  <c r="E25" i="12"/>
  <c r="F29" i="12"/>
  <c r="E27" i="12"/>
  <c r="E26" i="12"/>
  <c r="G19" i="12"/>
  <c r="E16" i="12"/>
  <c r="E15" i="12"/>
  <c r="E18" i="12"/>
  <c r="F19" i="12"/>
  <c r="E6" i="12"/>
  <c r="E5" i="12"/>
  <c r="E7" i="12"/>
  <c r="F9" i="12"/>
  <c r="C11" i="11"/>
  <c r="C12" i="11"/>
  <c r="C13" i="11"/>
  <c r="H6" i="11"/>
  <c r="I5" i="11" s="1"/>
  <c r="C5" i="11"/>
  <c r="C4" i="11"/>
  <c r="C6" i="11"/>
  <c r="F6" i="11"/>
  <c r="I4" i="11" l="1"/>
  <c r="J6" i="11"/>
  <c r="G5" i="11"/>
  <c r="J5" i="11" s="1"/>
  <c r="G4" i="11"/>
  <c r="J4" i="11" s="1"/>
  <c r="B33" i="10" l="1"/>
  <c r="D39" i="10" s="1"/>
  <c r="B25" i="10"/>
  <c r="D31" i="10" s="1"/>
  <c r="B12" i="10"/>
  <c r="D19" i="10" s="1"/>
  <c r="B4" i="10"/>
  <c r="D11" i="10" s="1"/>
  <c r="G36" i="10"/>
  <c r="G7" i="10"/>
  <c r="D6" i="10" l="1"/>
  <c r="D34" i="10"/>
  <c r="D40" i="10"/>
  <c r="D36" i="10"/>
  <c r="D38" i="10"/>
  <c r="D35" i="10"/>
  <c r="D37" i="10"/>
  <c r="D28" i="10"/>
  <c r="D30" i="10"/>
  <c r="D26" i="10"/>
  <c r="D29" i="10"/>
  <c r="B41" i="10"/>
  <c r="C40" i="10" s="1"/>
  <c r="G28" i="10"/>
  <c r="H27" i="10" s="1"/>
  <c r="D27" i="10"/>
  <c r="D32" i="10"/>
  <c r="D10" i="10"/>
  <c r="D16" i="10"/>
  <c r="D18" i="10"/>
  <c r="G15" i="10"/>
  <c r="D14" i="10"/>
  <c r="D13" i="10"/>
  <c r="D15" i="10"/>
  <c r="D17" i="10"/>
  <c r="B20" i="10"/>
  <c r="C4" i="10" s="1"/>
  <c r="D5" i="10"/>
  <c r="D7" i="10"/>
  <c r="D8" i="10"/>
  <c r="D9" i="10"/>
  <c r="H35" i="10"/>
  <c r="H34" i="10"/>
  <c r="H26" i="10" l="1"/>
  <c r="C25" i="10"/>
  <c r="C33" i="10"/>
  <c r="C28" i="10"/>
  <c r="C37" i="10"/>
  <c r="C36" i="10"/>
  <c r="C30" i="10"/>
  <c r="C32" i="10"/>
  <c r="C39" i="10"/>
  <c r="C34" i="10"/>
  <c r="C26" i="10"/>
  <c r="C29" i="10"/>
  <c r="C31" i="10"/>
  <c r="C27" i="10"/>
  <c r="C35" i="10"/>
  <c r="C38" i="10"/>
  <c r="C19" i="10"/>
  <c r="C11" i="10"/>
  <c r="C17" i="10"/>
  <c r="C16" i="10"/>
  <c r="C15" i="10"/>
  <c r="C14" i="10"/>
  <c r="C13" i="10"/>
  <c r="C6" i="10"/>
  <c r="C18" i="10"/>
  <c r="C10" i="10"/>
  <c r="C12" i="10"/>
  <c r="C9" i="10"/>
  <c r="C8" i="10"/>
  <c r="C7" i="10"/>
  <c r="C5" i="10"/>
  <c r="G5" i="8" l="1"/>
  <c r="G4" i="8"/>
  <c r="G6" i="8" l="1"/>
  <c r="B9" i="6"/>
  <c r="D13" i="6" s="1"/>
  <c r="B4" i="6"/>
  <c r="D8" i="6" s="1"/>
  <c r="B8" i="4"/>
  <c r="C7" i="4" s="1"/>
  <c r="D10" i="6" l="1"/>
  <c r="D12" i="6"/>
  <c r="D11" i="6"/>
  <c r="C4" i="4"/>
  <c r="C6" i="4"/>
  <c r="C5" i="4"/>
  <c r="B14" i="6"/>
  <c r="C4" i="6" s="1"/>
  <c r="D5" i="6"/>
  <c r="D6" i="6"/>
  <c r="D7" i="6"/>
  <c r="C9" i="6" l="1"/>
  <c r="C7" i="6"/>
  <c r="C5" i="6"/>
  <c r="C13" i="6"/>
  <c r="C12" i="6"/>
  <c r="C11" i="6"/>
  <c r="C10" i="6"/>
  <c r="C8" i="6"/>
  <c r="C6" i="6"/>
  <c r="H4" i="8" l="1"/>
  <c r="H5" i="8"/>
  <c r="C6" i="8"/>
  <c r="C5" i="8"/>
  <c r="C4" i="8"/>
  <c r="C8" i="8"/>
  <c r="C7" i="8"/>
  <c r="H5" i="10"/>
  <c r="H6" i="10"/>
  <c r="H14" i="10"/>
  <c r="H13" i="10"/>
</calcChain>
</file>

<file path=xl/sharedStrings.xml><?xml version="1.0" encoding="utf-8"?>
<sst xmlns="http://schemas.openxmlformats.org/spreadsheetml/2006/main" count="365" uniqueCount="140">
  <si>
    <t>Φύλο</t>
  </si>
  <si>
    <t>Σχέση Εργασίας</t>
  </si>
  <si>
    <t>ΧΗΜΙΚΟΙ</t>
  </si>
  <si>
    <t>Ιδιωτικού Δικαίου Ορισμένου Χρόνου (Ι.Δ.Ο.Χ.)</t>
  </si>
  <si>
    <t>ΦΙΛΟΛΟΓΟΙ</t>
  </si>
  <si>
    <t>Ιδιωτικό Γυμνάσιο</t>
  </si>
  <si>
    <t>Ιδιωτικού Δικαίου Αορίστου Χρόνου (Ι.Δ.Α.Χ.)</t>
  </si>
  <si>
    <t>ΑΓΓΛΙΚΗΣ ΦΙΛΟΛΟΓΙΑΣ</t>
  </si>
  <si>
    <t>Αναπληρωτής Ιδιωτικής Εκπαίδευσης (ν. 682/1977 άρ.35, παρ.4)</t>
  </si>
  <si>
    <t>Ιδιωτικό Λύκειο</t>
  </si>
  <si>
    <t>ΟΙΚΟΝΟΜΙΑΣ</t>
  </si>
  <si>
    <t>ΠΛΗΡΟΦΟΡΙΚΗΣ</t>
  </si>
  <si>
    <t>ΜΑΘΗΜΑΤΙΚΟΙ</t>
  </si>
  <si>
    <t>ΦΥΣΙΚΟΙ</t>
  </si>
  <si>
    <t>ΓΕΡΜΑΝΙΚΗΣ ΦΙΛΟΛΟΓΙΑΣ</t>
  </si>
  <si>
    <t>ΒΙΟΛΟΓΟΙ</t>
  </si>
  <si>
    <t>ΦΥΣΙΚΗΣ ΑΓΩΓΗΣ</t>
  </si>
  <si>
    <t>ΘΕΟΛΟΓΟΙ</t>
  </si>
  <si>
    <t>ΝΗΠΙΑΓΩΓΟΙ</t>
  </si>
  <si>
    <t>Ιδιωτικό Νηπιαγωγείο</t>
  </si>
  <si>
    <t>Ιδιωτικό Δημοτικό Σχολείο</t>
  </si>
  <si>
    <t>ΔΑΣΚΑΛΟΙ</t>
  </si>
  <si>
    <t>ΓΑΛΛΙΚΗΣ ΦΙΛΟΛΟΓΙΑΣ</t>
  </si>
  <si>
    <t>ΜΟΥΣΙΚΗΣ ΕΠΙΣΤΗΜΗΣ</t>
  </si>
  <si>
    <t>ΚΑΛΛΙΤΕΧΝΙΚΩΝ</t>
  </si>
  <si>
    <t>Ιδιωτικού Δικαίου Αορίστου Χρόνου (Ι.Δ.Α.Χ.) με Οργανική σε Ισότιμο προς τα Δημόσια Σχολείο</t>
  </si>
  <si>
    <t>Ιδιωτικό Εσπερινό Λύκειο</t>
  </si>
  <si>
    <t>Ιδιωτικό Ημερήσιο ΕΠΑΛ</t>
  </si>
  <si>
    <t>Ιδιωτικό Εσπερινό ΕΠΑΛ</t>
  </si>
  <si>
    <t>ΘΕΣΣΑΛΙΑΣ</t>
  </si>
  <si>
    <t>Πλήθος</t>
  </si>
  <si>
    <t>Γενικό Άθροισμα</t>
  </si>
  <si>
    <t>Φύλο / Σχέση Εργασίας</t>
  </si>
  <si>
    <t>Άνδρες</t>
  </si>
  <si>
    <t>Αορίστου Χρόνου</t>
  </si>
  <si>
    <t>Ορισμένου Χρόνου</t>
  </si>
  <si>
    <t>Αορίστου Χρόνου (Οργανική)</t>
  </si>
  <si>
    <t>Αναπληρωτής</t>
  </si>
  <si>
    <t>Γυναίκες</t>
  </si>
  <si>
    <t>Αορίστου Χρόνου (οργανική)</t>
  </si>
  <si>
    <t>% πλήθος</t>
  </si>
  <si>
    <t>% Φύλο</t>
  </si>
  <si>
    <t>Τύπος Σχολικής Μονάδας</t>
  </si>
  <si>
    <t>Πλήθος 
Εκπ/κών</t>
  </si>
  <si>
    <t>% στο
 πλήθος</t>
  </si>
  <si>
    <t>Βαθμίδα</t>
  </si>
  <si>
    <t>Α/θμια</t>
  </si>
  <si>
    <t>Β/θμια</t>
  </si>
  <si>
    <t>ΣΥΝΟΛΟ</t>
  </si>
  <si>
    <t>Λοιποί Κλάδοι</t>
  </si>
  <si>
    <t>Φύλο/ Τύπος Σχολ. Μονάδ.</t>
  </si>
  <si>
    <t>Πλήθος Σχολικών Μονάδων Διδασκαλίας</t>
  </si>
  <si>
    <t>Β/ΘΜΙΑ ΕΚΠΑΙΔΕΥΣΗ</t>
  </si>
  <si>
    <t>Φύλο / Τύπος Σχολικής Μονάδας</t>
  </si>
  <si>
    <t>% 
στο πλήθος</t>
  </si>
  <si>
    <t>% 
στο Φύλο</t>
  </si>
  <si>
    <r>
      <rPr>
        <sz val="10"/>
        <color theme="1"/>
        <rFont val="Calibri"/>
        <family val="2"/>
        <charset val="161"/>
        <scheme val="minor"/>
      </rPr>
      <t xml:space="preserve">Φύλο/ 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Βαθμίδα Εκπαίδευσης</t>
    </r>
  </si>
  <si>
    <t>πλήθος</t>
  </si>
  <si>
    <t>% στο φύλο</t>
  </si>
  <si>
    <t>Σχέση εργασίας στην Α/θμια Εκπαίδευση</t>
  </si>
  <si>
    <t>%</t>
  </si>
  <si>
    <t>% στη 
Βαθμίδα</t>
  </si>
  <si>
    <t>Σύνολο</t>
  </si>
  <si>
    <t>ΑΟΡΙΣΤΟΥ</t>
  </si>
  <si>
    <t>ΟΡΙΣΜΕΝΟΥ</t>
  </si>
  <si>
    <t>Σχέση εργασίας στην Β/θμια Εκπαίδευση</t>
  </si>
  <si>
    <t>Ιδιωτικά Νηπιαγωγεία</t>
  </si>
  <si>
    <t>Σχέση εργασίας</t>
  </si>
  <si>
    <t>Ιδιωτικά Δημοτικά Σχολεία</t>
  </si>
  <si>
    <t>Ιδιωτικά Γυμνάσια</t>
  </si>
  <si>
    <t>ΑΝΔΡΕΣ</t>
  </si>
  <si>
    <t>ΓΥΝΑΙΚΕΣ</t>
  </si>
  <si>
    <t>Α/ΘΜΙΑ</t>
  </si>
  <si>
    <t>Β/ΘΜΙΑ</t>
  </si>
  <si>
    <t>Ηλικιακή Ομάδα</t>
  </si>
  <si>
    <t>ΠΛΗΘΟΣ</t>
  </si>
  <si>
    <t>22 - 30</t>
  </si>
  <si>
    <t>31 - 40</t>
  </si>
  <si>
    <t>22-40</t>
  </si>
  <si>
    <t>41 - 45</t>
  </si>
  <si>
    <t>46 - 50</t>
  </si>
  <si>
    <t>51 - 55</t>
  </si>
  <si>
    <t>41-55</t>
  </si>
  <si>
    <t>56 - 60</t>
  </si>
  <si>
    <t>61 - 65</t>
  </si>
  <si>
    <t>66+</t>
  </si>
  <si>
    <t>56-66+</t>
  </si>
  <si>
    <t>δ/υ</t>
  </si>
  <si>
    <t>1-7</t>
  </si>
  <si>
    <t>8-17</t>
  </si>
  <si>
    <t>18-24</t>
  </si>
  <si>
    <t>25+</t>
  </si>
  <si>
    <t>ΑΟΡΙΣΤΟΥ ΧΡΟΝΟΥ</t>
  </si>
  <si>
    <t>ΟΡΙΣΜΕΝΟΥ ΧΡΟΝΟΥ</t>
  </si>
  <si>
    <t>ΒΑΘΜΙΔΑ/ΩΡΑΡΙΟ</t>
  </si>
  <si>
    <t>Αορίστου 
χρόνου</t>
  </si>
  <si>
    <t>Αορίστου 
με Οργανική</t>
  </si>
  <si>
    <t>Ορισμένου 
χρόνου</t>
  </si>
  <si>
    <t>σε 
αναπλήρωση</t>
  </si>
  <si>
    <t>Α/ΘΜΙΑ ΕΚΠΑΙΔΕΥΣΗ</t>
  </si>
  <si>
    <t>Περιφερειακές Δ/νσεις Α/θμιας 
και Β/θμιας Εκπαίδευσης</t>
  </si>
  <si>
    <t>ΑΤΤΙΚΗΣ</t>
  </si>
  <si>
    <t>ΚΕΝΤΡΙΚΗΣ ΜΑΚΕΔΟΝΙΑΣ</t>
  </si>
  <si>
    <t>ΠΕΛΟΠΟΝΝΗΣΟΥ</t>
  </si>
  <si>
    <t>ΔΥΤΙΚΗΣ ΕΛΛΑΔΑΣ</t>
  </si>
  <si>
    <t>ΚΡΗΤΗΣ</t>
  </si>
  <si>
    <t>ΝΟΤΙΟΥ ΑΙΓΑΙΟΥ</t>
  </si>
  <si>
    <t>ΗΠΕΙΡΟΥ</t>
  </si>
  <si>
    <t>ΑΝ. ΜΑΚΕΔΟΝΙΑΣ ΚΑΙ ΘΡΑΚΗΣ</t>
  </si>
  <si>
    <t>ΣΤΕΡΕΑΣ ΕΛΛΑΔΑΣ</t>
  </si>
  <si>
    <t>ΒΟΡΕΙΟΥ ΑΙΓΑΙΟΥ</t>
  </si>
  <si>
    <t>ΔΥΤΙΚΗΣ ΜΑΚΕΔΟΝΙΑΣ</t>
  </si>
  <si>
    <t>ΙΟΝΙΩΝ ΝΗΣΩΝ</t>
  </si>
  <si>
    <t>Ι.Δ.Α.Χ.</t>
  </si>
  <si>
    <t>Ι.Δ.Α.Χ. 
Οργανική</t>
  </si>
  <si>
    <t>Ι.Δ.Ο.Χ.</t>
  </si>
  <si>
    <t>σε 
αναπλ/ση</t>
  </si>
  <si>
    <t>ΗΛΙΚΙΑΚΗ ΟΜΑΔΑ</t>
  </si>
  <si>
    <t>% ΣΤΗΝ 
ΗΛΙΑΚ. ΟΜΑΔ.</t>
  </si>
  <si>
    <t>ΕΚΠΑΙΔΕΥΤΙΚΟΙ ΚΛΑΔΟΙ</t>
  </si>
  <si>
    <t>% στο σύνολο
σχέσης εργασίας</t>
  </si>
  <si>
    <t>Ιδιωτικά Λύκεια Ημερ/σια-Εσπερ/να ΕΠΑΛ και Εσπερ/να ΓΕΛ)</t>
  </si>
  <si>
    <t>Άθροισμα</t>
  </si>
  <si>
    <t xml:space="preserve">Α.3. Πλήθος εκπαιδευτικών κατά Βαθμίδα Εκπαίδευσης και σχέση εργασίας </t>
  </si>
  <si>
    <t>Α.1. Πλήθος εκπαιδευτικού προσωπικού σε ιδιωτικές σχολικές μονάδες Α/θμιας και Β/θμιας Εκπαίδευσης, κατά σχέση εργασίας.</t>
  </si>
  <si>
    <t xml:space="preserve">Α.1.1. Πλήθος ιδιωτικών εκπαιδευτικών που εργάζονται σε ιδιωτικές σχολικές μονάδες, κατά φύλο και σχέση εργασίας. </t>
  </si>
  <si>
    <t xml:space="preserve">Α.2. Πλήθος ιδιωτικών εκπαιδευτικών 
κατά τύπο ιδιωτικής σχολικής μονάδας </t>
  </si>
  <si>
    <t xml:space="preserve">Α.2.1. Πλήθος εκπαιδευτικών κατά φύλο και κατά τύπο σχολικής μονάδας. </t>
  </si>
  <si>
    <t xml:space="preserve">Α.2.1.1. Τοποθετήσεις εκπαιδευτικών κατά φύλο και κατά τύπο σχολικής μονάδας. </t>
  </si>
  <si>
    <t xml:space="preserve">Α.3.1. Πλήθος εκπαιδευτικών στα Ιδιωτικά Νηπιαγωγεία κατά φύλο και σχέση εργασίας </t>
  </si>
  <si>
    <t xml:space="preserve">Α.3.2. Πλήθος εκπαιδευτικών στα Ιδιωτικά Δημοτικά Σχολεία κατά φύλο και σχέση εργασίας </t>
  </si>
  <si>
    <t xml:space="preserve">Α.3.3. Πλήθος εκπαιδευτικών στα Ιδιωτικά Γυμνάσια κατά φύλο και σχέση εργασίας </t>
  </si>
  <si>
    <t xml:space="preserve">Α.3.4. Πλήθος εκπαιδευτικών στα Ιδιωτικά Λύκεια κατά φύλο και σχέση εργασίας </t>
  </si>
  <si>
    <t>Α.5.2. Ηλικιακή διάρθρωση ιδιωτικών εκπαιδευτικών Α/θμιας Εκπαίδευσης κατά φύλο.</t>
  </si>
  <si>
    <t xml:space="preserve">Α.6 Υποχρεωτικό διδακτικό ωράριο ιδιωτικών εκπ/κών κατά Βαθμίδα και Σχέση Εργασίας </t>
  </si>
  <si>
    <t>Α.7. Κατανομή ιδιωτικών εκπαιδευτικών κατά Περιφερειακή Διεύθυνση Εκπαίδευσης</t>
  </si>
  <si>
    <t>Α.2.2 Εκπαιδευτικοί κατά τύπο σχολικής μονάδας που εργάζονται σε περισσότερες από μια Σχολικές Μονάδες</t>
  </si>
  <si>
    <t>Α.5.1. Ηλικιακή διάρθρωση ιδιωτικών εκπαιδευτικών Β/θμιας Εκπαίδευσης κατά φύλο.</t>
  </si>
  <si>
    <t xml:space="preserve">Α.8. Κατανομή ιδιωτικών εκπαιδευτικών κατά Εκπαιδευτικό κλάδο </t>
  </si>
  <si>
    <t>Α.9 Ηλικιακή διάρθρωση ιδιωτικών εκπαιδευτικών κατά σχέση εργασίας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</si>
</sst>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2">
    <xf numFmtId="0" fontId="0" fillId="0" borderId="0" xfId="0"/>
    <xf numFmtId="0" fontId="16" fillId="0" borderId="0" xfId="0" applyFont="1"/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0" fillId="0" borderId="0" xfId="0" applyAlignment="1">
      <alignment horizontal="center"/>
    </xf>
    <xf numFmtId="0" fontId="16" fillId="0" borderId="0" xfId="0" applyFont="1" applyFill="1" applyBorder="1"/>
    <xf numFmtId="10" fontId="16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3" fontId="0" fillId="0" borderId="0" xfId="0" applyNumberFormat="1" applyFill="1" applyBorder="1"/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10" xfId="0" applyFont="1" applyBorder="1"/>
    <xf numFmtId="0" fontId="16" fillId="0" borderId="12" xfId="0" applyFont="1" applyBorder="1"/>
    <xf numFmtId="0" fontId="0" fillId="0" borderId="16" xfId="0" applyBorder="1"/>
    <xf numFmtId="0" fontId="0" fillId="0" borderId="0" xfId="0" applyAlignment="1"/>
    <xf numFmtId="0" fontId="0" fillId="0" borderId="0" xfId="0" applyFill="1"/>
    <xf numFmtId="3" fontId="0" fillId="0" borderId="0" xfId="0" applyNumberForma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0" fillId="0" borderId="12" xfId="0" applyFill="1" applyBorder="1" applyAlignment="1">
      <alignment horizontal="center"/>
    </xf>
    <xf numFmtId="0" fontId="0" fillId="0" borderId="0" xfId="0" applyBorder="1" applyAlignment="1"/>
    <xf numFmtId="10" fontId="0" fillId="0" borderId="13" xfId="0" applyNumberFormat="1" applyFill="1" applyBorder="1" applyAlignment="1">
      <alignment horizontal="center"/>
    </xf>
    <xf numFmtId="10" fontId="16" fillId="0" borderId="15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10" fontId="16" fillId="0" borderId="20" xfId="0" applyNumberFormat="1" applyFont="1" applyFill="1" applyBorder="1" applyAlignment="1">
      <alignment horizontal="center"/>
    </xf>
    <xf numFmtId="10" fontId="16" fillId="0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/>
    <xf numFmtId="3" fontId="16" fillId="0" borderId="21" xfId="0" applyNumberFormat="1" applyFont="1" applyFill="1" applyBorder="1" applyAlignment="1">
      <alignment horizontal="center"/>
    </xf>
    <xf numFmtId="3" fontId="16" fillId="0" borderId="25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vertical="center"/>
    </xf>
    <xf numFmtId="0" fontId="0" fillId="0" borderId="12" xfId="0" applyFill="1" applyBorder="1"/>
    <xf numFmtId="0" fontId="19" fillId="34" borderId="27" xfId="0" applyFont="1" applyFill="1" applyBorder="1" applyAlignment="1">
      <alignment horizontal="center" vertical="center" wrapText="1"/>
    </xf>
    <xf numFmtId="0" fontId="0" fillId="0" borderId="0" xfId="0" applyFont="1"/>
    <xf numFmtId="0" fontId="16" fillId="34" borderId="27" xfId="0" applyFont="1" applyFill="1" applyBorder="1" applyAlignment="1">
      <alignment horizontal="center" vertical="center"/>
    </xf>
    <xf numFmtId="0" fontId="16" fillId="34" borderId="2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0" fontId="16" fillId="0" borderId="25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0" fontId="16" fillId="0" borderId="26" xfId="0" applyNumberFormat="1" applyFont="1" applyFill="1" applyBorder="1" applyAlignment="1">
      <alignment horizontal="center"/>
    </xf>
    <xf numFmtId="10" fontId="16" fillId="0" borderId="19" xfId="0" applyNumberFormat="1" applyFont="1" applyFill="1" applyBorder="1" applyAlignment="1">
      <alignment horizontal="center"/>
    </xf>
    <xf numFmtId="10" fontId="16" fillId="0" borderId="0" xfId="0" applyNumberFormat="1" applyFont="1" applyBorder="1" applyAlignment="1">
      <alignment horizontal="center"/>
    </xf>
    <xf numFmtId="10" fontId="16" fillId="0" borderId="19" xfId="0" applyNumberFormat="1" applyFont="1" applyBorder="1" applyAlignment="1">
      <alignment horizontal="center"/>
    </xf>
    <xf numFmtId="3" fontId="16" fillId="0" borderId="14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wrapText="1"/>
    </xf>
    <xf numFmtId="3" fontId="0" fillId="0" borderId="20" xfId="0" applyNumberFormat="1" applyFill="1" applyBorder="1" applyAlignment="1">
      <alignment horizontal="center"/>
    </xf>
    <xf numFmtId="10" fontId="16" fillId="0" borderId="20" xfId="0" applyNumberFormat="1" applyFont="1" applyBorder="1" applyAlignment="1">
      <alignment horizontal="center"/>
    </xf>
    <xf numFmtId="10" fontId="16" fillId="0" borderId="13" xfId="0" applyNumberFormat="1" applyFont="1" applyBorder="1" applyAlignment="1">
      <alignment horizontal="center"/>
    </xf>
    <xf numFmtId="10" fontId="16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3" fontId="0" fillId="0" borderId="18" xfId="0" applyNumberFormat="1" applyFill="1" applyBorder="1" applyAlignment="1">
      <alignment horizontal="center"/>
    </xf>
    <xf numFmtId="10" fontId="16" fillId="0" borderId="11" xfId="0" applyNumberFormat="1" applyFont="1" applyBorder="1" applyAlignment="1">
      <alignment horizontal="center"/>
    </xf>
    <xf numFmtId="0" fontId="0" fillId="0" borderId="12" xfId="0" applyFill="1" applyBorder="1" applyAlignment="1">
      <alignment horizontal="left" indent="1"/>
    </xf>
    <xf numFmtId="3" fontId="16" fillId="0" borderId="10" xfId="0" applyNumberFormat="1" applyFont="1" applyBorder="1"/>
    <xf numFmtId="3" fontId="16" fillId="0" borderId="14" xfId="0" applyNumberFormat="1" applyFont="1" applyBorder="1"/>
    <xf numFmtId="3" fontId="16" fillId="0" borderId="16" xfId="0" applyNumberFormat="1" applyFont="1" applyBorder="1"/>
    <xf numFmtId="3" fontId="16" fillId="0" borderId="17" xfId="0" applyNumberFormat="1" applyFont="1" applyBorder="1"/>
    <xf numFmtId="10" fontId="16" fillId="0" borderId="11" xfId="0" applyNumberFormat="1" applyFont="1" applyBorder="1"/>
    <xf numFmtId="3" fontId="16" fillId="0" borderId="11" xfId="0" applyNumberFormat="1" applyFont="1" applyBorder="1"/>
    <xf numFmtId="10" fontId="16" fillId="0" borderId="13" xfId="0" applyNumberFormat="1" applyFont="1" applyBorder="1"/>
    <xf numFmtId="3" fontId="16" fillId="0" borderId="15" xfId="0" applyNumberFormat="1" applyFont="1" applyBorder="1"/>
    <xf numFmtId="0" fontId="0" fillId="0" borderId="16" xfId="0" applyFill="1" applyBorder="1" applyAlignment="1">
      <alignment horizontal="left" indent="1"/>
    </xf>
    <xf numFmtId="0" fontId="16" fillId="34" borderId="22" xfId="0" applyFont="1" applyFill="1" applyBorder="1"/>
    <xf numFmtId="10" fontId="16" fillId="0" borderId="13" xfId="0" applyNumberFormat="1" applyFont="1" applyFill="1" applyBorder="1" applyAlignment="1">
      <alignment horizontal="center"/>
    </xf>
    <xf numFmtId="0" fontId="16" fillId="33" borderId="22" xfId="0" applyFont="1" applyFill="1" applyBorder="1"/>
    <xf numFmtId="0" fontId="0" fillId="33" borderId="24" xfId="0" applyFill="1" applyBorder="1" applyAlignment="1">
      <alignment horizontal="center"/>
    </xf>
    <xf numFmtId="0" fontId="0" fillId="0" borderId="10" xfId="0" applyBorder="1"/>
    <xf numFmtId="0" fontId="16" fillId="34" borderId="27" xfId="0" applyFont="1" applyFill="1" applyBorder="1"/>
    <xf numFmtId="0" fontId="16" fillId="34" borderId="27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 wrapText="1"/>
    </xf>
    <xf numFmtId="0" fontId="16" fillId="34" borderId="27" xfId="0" applyFont="1" applyFill="1" applyBorder="1" applyAlignment="1">
      <alignment horizontal="center" wrapText="1"/>
    </xf>
    <xf numFmtId="0" fontId="0" fillId="34" borderId="27" xfId="0" applyFill="1" applyBorder="1" applyAlignment="1">
      <alignment horizontal="center"/>
    </xf>
    <xf numFmtId="0" fontId="16" fillId="33" borderId="27" xfId="0" applyFont="1" applyFill="1" applyBorder="1"/>
    <xf numFmtId="3" fontId="16" fillId="35" borderId="24" xfId="0" applyNumberFormat="1" applyFont="1" applyFill="1" applyBorder="1" applyAlignment="1">
      <alignment horizontal="center"/>
    </xf>
    <xf numFmtId="0" fontId="0" fillId="35" borderId="23" xfId="0" applyFill="1" applyBorder="1" applyAlignment="1">
      <alignment horizontal="center"/>
    </xf>
    <xf numFmtId="0" fontId="16" fillId="35" borderId="22" xfId="0" applyFont="1" applyFill="1" applyBorder="1" applyAlignment="1">
      <alignment horizontal="right"/>
    </xf>
    <xf numFmtId="10" fontId="0" fillId="35" borderId="24" xfId="0" applyNumberFormat="1" applyFill="1" applyBorder="1" applyAlignment="1">
      <alignment horizontal="center"/>
    </xf>
    <xf numFmtId="3" fontId="16" fillId="35" borderId="23" xfId="0" applyNumberFormat="1" applyFont="1" applyFill="1" applyBorder="1" applyAlignment="1">
      <alignment horizontal="center"/>
    </xf>
    <xf numFmtId="0" fontId="16" fillId="35" borderId="27" xfId="0" applyFont="1" applyFill="1" applyBorder="1" applyAlignment="1">
      <alignment horizontal="right"/>
    </xf>
    <xf numFmtId="3" fontId="16" fillId="35" borderId="27" xfId="0" applyNumberFormat="1" applyFont="1" applyFill="1" applyBorder="1" applyAlignment="1">
      <alignment horizontal="center"/>
    </xf>
    <xf numFmtId="0" fontId="16" fillId="35" borderId="27" xfId="0" applyFont="1" applyFill="1" applyBorder="1" applyAlignment="1">
      <alignment horizontal="left"/>
    </xf>
    <xf numFmtId="0" fontId="0" fillId="35" borderId="22" xfId="0" applyFill="1" applyBorder="1" applyAlignment="1">
      <alignment horizontal="center"/>
    </xf>
    <xf numFmtId="0" fontId="0" fillId="35" borderId="27" xfId="0" applyFill="1" applyBorder="1" applyAlignment="1">
      <alignment horizontal="center"/>
    </xf>
    <xf numFmtId="0" fontId="0" fillId="35" borderId="27" xfId="0" applyFont="1" applyFill="1" applyBorder="1" applyAlignment="1">
      <alignment horizontal="center"/>
    </xf>
    <xf numFmtId="3" fontId="16" fillId="35" borderId="22" xfId="0" applyNumberFormat="1" applyFont="1" applyFill="1" applyBorder="1" applyAlignment="1">
      <alignment horizontal="center"/>
    </xf>
    <xf numFmtId="10" fontId="16" fillId="35" borderId="24" xfId="0" applyNumberFormat="1" applyFont="1" applyFill="1" applyBorder="1" applyAlignment="1">
      <alignment horizontal="center"/>
    </xf>
    <xf numFmtId="10" fontId="16" fillId="35" borderId="23" xfId="0" applyNumberFormat="1" applyFont="1" applyFill="1" applyBorder="1" applyAlignment="1">
      <alignment horizontal="center"/>
    </xf>
    <xf numFmtId="0" fontId="0" fillId="35" borderId="24" xfId="0" applyFill="1" applyBorder="1" applyAlignment="1">
      <alignment horizontal="center"/>
    </xf>
    <xf numFmtId="0" fontId="0" fillId="34" borderId="27" xfId="0" applyFont="1" applyFill="1" applyBorder="1" applyAlignment="1">
      <alignment horizontal="center"/>
    </xf>
    <xf numFmtId="0" fontId="16" fillId="34" borderId="27" xfId="0" applyFont="1" applyFill="1" applyBorder="1" applyAlignment="1">
      <alignment horizontal="center"/>
    </xf>
    <xf numFmtId="3" fontId="16" fillId="33" borderId="24" xfId="0" applyNumberFormat="1" applyFont="1" applyFill="1" applyBorder="1" applyAlignment="1">
      <alignment horizontal="center"/>
    </xf>
    <xf numFmtId="10" fontId="16" fillId="33" borderId="24" xfId="0" applyNumberFormat="1" applyFont="1" applyFill="1" applyBorder="1" applyAlignment="1">
      <alignment horizontal="center"/>
    </xf>
    <xf numFmtId="0" fontId="0" fillId="33" borderId="23" xfId="0" applyFill="1" applyBorder="1" applyAlignment="1">
      <alignment horizontal="center"/>
    </xf>
    <xf numFmtId="0" fontId="16" fillId="33" borderId="22" xfId="0" applyFont="1" applyFill="1" applyBorder="1" applyAlignment="1">
      <alignment horizontal="left"/>
    </xf>
    <xf numFmtId="0" fontId="0" fillId="0" borderId="25" xfId="0" applyFill="1" applyBorder="1" applyAlignment="1">
      <alignment horizontal="center"/>
    </xf>
    <xf numFmtId="0" fontId="0" fillId="34" borderId="27" xfId="0" applyFill="1" applyBorder="1"/>
    <xf numFmtId="0" fontId="16" fillId="34" borderId="21" xfId="0" applyFont="1" applyFill="1" applyBorder="1" applyAlignment="1">
      <alignment horizontal="center"/>
    </xf>
    <xf numFmtId="0" fontId="0" fillId="34" borderId="27" xfId="0" applyFont="1" applyFill="1" applyBorder="1" applyAlignment="1">
      <alignment horizontal="center" wrapText="1"/>
    </xf>
    <xf numFmtId="0" fontId="19" fillId="34" borderId="21" xfId="0" applyFont="1" applyFill="1" applyBorder="1" applyAlignment="1">
      <alignment horizontal="center"/>
    </xf>
    <xf numFmtId="0" fontId="0" fillId="34" borderId="21" xfId="0" applyFont="1" applyFill="1" applyBorder="1" applyAlignment="1">
      <alignment horizontal="center" wrapText="1"/>
    </xf>
    <xf numFmtId="0" fontId="0" fillId="34" borderId="21" xfId="0" applyFill="1" applyBorder="1" applyAlignment="1">
      <alignment horizontal="center"/>
    </xf>
    <xf numFmtId="0" fontId="19" fillId="33" borderId="27" xfId="0" applyFont="1" applyFill="1" applyBorder="1" applyAlignment="1">
      <alignment horizontal="center"/>
    </xf>
    <xf numFmtId="3" fontId="16" fillId="33" borderId="22" xfId="0" applyNumberFormat="1" applyFont="1" applyFill="1" applyBorder="1" applyAlignment="1">
      <alignment horizontal="center"/>
    </xf>
    <xf numFmtId="3" fontId="16" fillId="33" borderId="27" xfId="0" applyNumberFormat="1" applyFont="1" applyFill="1" applyBorder="1" applyAlignment="1">
      <alignment horizontal="center"/>
    </xf>
    <xf numFmtId="10" fontId="0" fillId="33" borderId="24" xfId="0" applyNumberFormat="1" applyFont="1" applyFill="1" applyBorder="1" applyAlignment="1">
      <alignment horizontal="center"/>
    </xf>
    <xf numFmtId="0" fontId="16" fillId="35" borderId="27" xfId="0" applyFont="1" applyFill="1" applyBorder="1" applyAlignment="1">
      <alignment horizontal="center"/>
    </xf>
    <xf numFmtId="0" fontId="16" fillId="34" borderId="27" xfId="0" applyFont="1" applyFill="1" applyBorder="1" applyAlignment="1">
      <alignment wrapText="1"/>
    </xf>
    <xf numFmtId="0" fontId="16" fillId="36" borderId="27" xfId="0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16" fillId="0" borderId="12" xfId="0" applyNumberFormat="1" applyFon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0" fontId="0" fillId="0" borderId="0" xfId="0" applyFont="1" applyFill="1"/>
    <xf numFmtId="0" fontId="16" fillId="34" borderId="27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 indent="1"/>
    </xf>
    <xf numFmtId="10" fontId="16" fillId="35" borderId="27" xfId="0" applyNumberFormat="1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0" fontId="0" fillId="34" borderId="23" xfId="0" applyFill="1" applyBorder="1"/>
    <xf numFmtId="3" fontId="16" fillId="0" borderId="27" xfId="0" applyNumberFormat="1" applyFont="1" applyBorder="1" applyAlignment="1">
      <alignment horizontal="center"/>
    </xf>
    <xf numFmtId="10" fontId="16" fillId="0" borderId="27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0" fontId="0" fillId="0" borderId="27" xfId="0" applyNumberFormat="1" applyBorder="1" applyAlignment="1">
      <alignment horizontal="center"/>
    </xf>
    <xf numFmtId="0" fontId="0" fillId="34" borderId="27" xfId="0" applyFill="1" applyBorder="1" applyAlignment="1">
      <alignment horizontal="center" wrapText="1"/>
    </xf>
    <xf numFmtId="0" fontId="20" fillId="34" borderId="27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0" fontId="20" fillId="0" borderId="0" xfId="0" applyFont="1" applyFill="1"/>
    <xf numFmtId="0" fontId="16" fillId="0" borderId="27" xfId="0" applyFont="1" applyBorder="1" applyAlignment="1">
      <alignment horizontal="right"/>
    </xf>
    <xf numFmtId="0" fontId="16" fillId="33" borderId="22" xfId="0" applyFont="1" applyFill="1" applyBorder="1" applyAlignment="1">
      <alignment horizontal="center"/>
    </xf>
    <xf numFmtId="0" fontId="16" fillId="33" borderId="24" xfId="0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/>
    </xf>
    <xf numFmtId="0" fontId="16" fillId="34" borderId="27" xfId="0" applyFont="1" applyFill="1" applyBorder="1" applyAlignment="1">
      <alignment horizontal="center" wrapText="1"/>
    </xf>
    <xf numFmtId="0" fontId="16" fillId="34" borderId="22" xfId="0" applyFont="1" applyFill="1" applyBorder="1" applyAlignment="1">
      <alignment horizontal="center"/>
    </xf>
    <xf numFmtId="0" fontId="0" fillId="34" borderId="23" xfId="0" applyFill="1" applyBorder="1" applyAlignment="1"/>
    <xf numFmtId="0" fontId="0" fillId="34" borderId="23" xfId="0" applyFill="1" applyBorder="1" applyAlignment="1">
      <alignment horizontal="center"/>
    </xf>
    <xf numFmtId="0" fontId="16" fillId="34" borderId="27" xfId="0" applyFont="1" applyFill="1" applyBorder="1" applyAlignment="1">
      <alignment horizontal="center"/>
    </xf>
    <xf numFmtId="0" fontId="16" fillId="0" borderId="27" xfId="0" quotePrefix="1" applyFont="1" applyFill="1" applyBorder="1" applyAlignment="1">
      <alignment horizontal="center" vertical="center"/>
    </xf>
    <xf numFmtId="0" fontId="16" fillId="0" borderId="21" xfId="0" quotePrefix="1" applyFont="1" applyFill="1" applyBorder="1" applyAlignment="1">
      <alignment horizontal="center" vertical="center"/>
    </xf>
    <xf numFmtId="0" fontId="16" fillId="0" borderId="25" xfId="0" quotePrefix="1" applyFont="1" applyFill="1" applyBorder="1" applyAlignment="1">
      <alignment horizontal="center" vertical="center"/>
    </xf>
    <xf numFmtId="0" fontId="16" fillId="0" borderId="26" xfId="0" quotePrefix="1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4" borderId="18" xfId="0" applyFont="1" applyFill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0" fillId="34" borderId="24" xfId="0" applyFont="1" applyFill="1" applyBorder="1" applyAlignment="1">
      <alignment horizontal="center"/>
    </xf>
    <xf numFmtId="0" fontId="0" fillId="34" borderId="23" xfId="0" applyFont="1" applyFill="1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l-GR" sz="1050"/>
              <a:t>Ιδιωτικοί</a:t>
            </a:r>
            <a:r>
              <a:rPr lang="el-GR" sz="1050" baseline="0"/>
              <a:t> Εκπαιδευτικοί ανά σχέση εργασίας</a:t>
            </a:r>
            <a:endParaRPr lang="en-US" sz="1050"/>
          </a:p>
        </c:rich>
      </c:tx>
      <c:layout/>
      <c:overlay val="0"/>
    </c:title>
    <c:autoTitleDeleted val="0"/>
    <c:view3D>
      <c:rotX val="75"/>
      <c:rotY val="14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499999999999999E-2"/>
          <c:y val="0.15916520851560223"/>
          <c:w val="0.86944444444444446"/>
          <c:h val="0.73354476523767864"/>
        </c:manualLayout>
      </c:layout>
      <c:pie3DChart>
        <c:varyColors val="1"/>
        <c:ser>
          <c:idx val="0"/>
          <c:order val="0"/>
          <c:explosion val="25"/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8D0-463D-85E5-050E8FF773BE}"/>
              </c:ext>
            </c:extLst>
          </c:dPt>
          <c:dLbls>
            <c:dLbl>
              <c:idx val="0"/>
              <c:layout>
                <c:manualLayout>
                  <c:x val="-5.9608705161854771E-2"/>
                  <c:y val="-4.30059784193642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8D0-463D-85E5-050E8FF773BE}"/>
                </c:ext>
              </c:extLst>
            </c:dLbl>
            <c:dLbl>
              <c:idx val="1"/>
              <c:layout>
                <c:manualLayout>
                  <c:x val="-0.49392574873288525"/>
                  <c:y val="0.17625049967236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8D0-463D-85E5-050E8FF773BE}"/>
                </c:ext>
              </c:extLst>
            </c:dLbl>
            <c:dLbl>
              <c:idx val="2"/>
              <c:layout>
                <c:manualLayout>
                  <c:x val="7.5460757278757881E-2"/>
                  <c:y val="-0.459439962759636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8D0-463D-85E5-050E8FF773BE}"/>
                </c:ext>
              </c:extLst>
            </c:dLbl>
            <c:dLbl>
              <c:idx val="3"/>
              <c:layout>
                <c:manualLayout>
                  <c:x val="0.10937598425196861"/>
                  <c:y val="-1.8518518518518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8D0-463D-85E5-050E8FF773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'A1'!$A$4:$A$7</c:f>
              <c:strCache>
                <c:ptCount val="4"/>
                <c:pt idx="0">
                  <c:v>Ιδιωτικού Δικαίου Αορίστου Χρόνου (Ι.Δ.Α.Χ.)</c:v>
                </c:pt>
                <c:pt idx="1">
                  <c:v>Ιδιωτικού Δικαίου Ορισμένου Χρόνου (Ι.Δ.Ο.Χ.)</c:v>
                </c:pt>
                <c:pt idx="2">
                  <c:v>Ιδιωτικού Δικαίου Αορίστου Χρόνου (Ι.Δ.Α.Χ.) με Οργανική σε Ισότιμο προς τα Δημόσια Σχολείο</c:v>
                </c:pt>
                <c:pt idx="3">
                  <c:v>Αναπληρωτής Ιδιωτικής Εκπαίδευσης (ν. 682/1977 άρ.35, παρ.4)</c:v>
                </c:pt>
              </c:strCache>
            </c:strRef>
          </c:cat>
          <c:val>
            <c:numRef>
              <c:f>'A1'!$C$4:$C$7</c:f>
              <c:numCache>
                <c:formatCode>0.00%</c:formatCode>
                <c:ptCount val="4"/>
                <c:pt idx="0">
                  <c:v>0.90219205519083123</c:v>
                </c:pt>
                <c:pt idx="1">
                  <c:v>0</c:v>
                </c:pt>
                <c:pt idx="2">
                  <c:v>5.0517414042505843E-2</c:v>
                </c:pt>
                <c:pt idx="3">
                  <c:v>4.729053076666296E-2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0-463D-85E5-050E8FF773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FFD-452D-ABE8-6BB16DD12E0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FFD-452D-ABE8-6BB16DD12E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'A2.1'!$F$5:$F$6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'A2.1'!$H$5:$H$6</c:f>
              <c:numCache>
                <c:formatCode>0.00%</c:formatCode>
                <c:ptCount val="2"/>
                <c:pt idx="0">
                  <c:v>0.71202663337494798</c:v>
                </c:pt>
                <c:pt idx="1">
                  <c:v>0.28797336662505202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FD-452D-ABE8-6BB16DD12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303296"/>
        <c:axId val="91305088"/>
        <c:axId val="0"/>
      </c:bar3DChart>
      <c:catAx>
        <c:axId val="91303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305088"/>
        <c:crosses val="autoZero"/>
        <c:auto val="1"/>
        <c:lblAlgn val="ctr"/>
        <c:lblOffset val="100"/>
        <c:noMultiLvlLbl val="0"/>
      </c:catAx>
      <c:valAx>
        <c:axId val="913050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30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 baseline="0"/>
              <a:t>Συμβάσεις Εργασίας Ιδιωτικών Εκπαιδευτικών ανά Βαθμίδα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36351706036747"/>
          <c:y val="0.13780110819480898"/>
          <c:w val="0.79058092738407704"/>
          <c:h val="0.6810203412073491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'A3'!$F$2</c:f>
              <c:strCache>
                <c:ptCount val="1"/>
                <c:pt idx="0">
                  <c:v>Α/θμια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DD1-436A-9E7D-F41CA0BDD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'A3'!$E$4:$E$5</c:f>
              <c:strCache>
                <c:ptCount val="2"/>
                <c:pt idx="0">
                  <c:v>ΑΟΡΙΣΤΟΥ</c:v>
                </c:pt>
                <c:pt idx="1">
                  <c:v>ΟΡΙΣΜΕΝΟΥ</c:v>
                </c:pt>
              </c:strCache>
            </c:strRef>
          </c:cat>
          <c:val>
            <c:numRef>
              <c:f>('A3'!$G$4,'A3'!$G$5)</c:f>
              <c:numCache>
                <c:formatCode>0.00%</c:formatCode>
                <c:ptCount val="2"/>
                <c:pt idx="0">
                  <c:v>0.94050687285223367</c:v>
                </c:pt>
                <c:pt idx="1">
                  <c:v>5.949312714776632E-2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1-436A-9E7D-F41CA0BDD71E}"/>
            </c:ext>
          </c:extLst>
        </c:ser>
        <c:ser>
          <c:idx val="1"/>
          <c:order val="1"/>
          <c:tx>
            <c:strRef>
              <c:f>'A3'!$H$2</c:f>
              <c:strCache>
                <c:ptCount val="1"/>
                <c:pt idx="0">
                  <c:v>Β/θμια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779965004374454E-3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D1-436A-9E7D-F41CA0BDD71E}"/>
                </c:ext>
              </c:extLst>
            </c:dLbl>
            <c:dLbl>
              <c:idx val="1"/>
              <c:spPr>
                <a:noFill/>
              </c:spPr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DD1-436A-9E7D-F41CA0BDD71E}"/>
                </c:ext>
              </c:extLst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'A3'!$E$4:$E$5</c:f>
              <c:strCache>
                <c:ptCount val="2"/>
                <c:pt idx="0">
                  <c:v>ΑΟΡΙΣΤΟΥ</c:v>
                </c:pt>
                <c:pt idx="1">
                  <c:v>ΟΡΙΣΜΕΝΟΥ</c:v>
                </c:pt>
              </c:strCache>
            </c:strRef>
          </c:cat>
          <c:val>
            <c:numRef>
              <c:f>('A3'!$I$4,'A3'!$I$5)</c:f>
              <c:numCache>
                <c:formatCode>0.00%</c:formatCode>
                <c:ptCount val="2"/>
                <c:pt idx="0">
                  <c:v>0.96582775340567995</c:v>
                </c:pt>
                <c:pt idx="1">
                  <c:v>3.417224659432002E-2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D1-436A-9E7D-F41CA0BDD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384448"/>
        <c:axId val="91382912"/>
        <c:axId val="0"/>
      </c:bar3DChart>
      <c:valAx>
        <c:axId val="91382912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384448"/>
        <c:crosses val="autoZero"/>
        <c:crossBetween val="between"/>
      </c:valAx>
      <c:catAx>
        <c:axId val="91384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382912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Νηπιάγωγια</a:t>
            </a:r>
            <a:endParaRPr lang="en-US" sz="1100"/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'A3.1-4'!$B$4:$C$4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'A3.1-4'!$B$9:$C$9</c:f>
              <c:numCache>
                <c:formatCode>#,##0</c:formatCode>
                <c:ptCount val="2"/>
                <c:pt idx="0">
                  <c:v>28</c:v>
                </c:pt>
                <c:pt idx="1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5-45EE-9F88-D3116FC76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381120"/>
        <c:axId val="85382656"/>
        <c:axId val="0"/>
      </c:bar3DChart>
      <c:catAx>
        <c:axId val="85381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5382656"/>
        <c:crosses val="autoZero"/>
        <c:auto val="1"/>
        <c:lblAlgn val="ctr"/>
        <c:lblOffset val="100"/>
        <c:noMultiLvlLbl val="0"/>
      </c:catAx>
      <c:valAx>
        <c:axId val="85382656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381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Δημ. Σχολεία</a:t>
            </a:r>
            <a:endParaRPr lang="en-US" sz="1100"/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'A3.1-4'!$B$14:$C$14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'A3.1-4'!$B$19:$C$19</c:f>
              <c:numCache>
                <c:formatCode>#,##0</c:formatCode>
                <c:ptCount val="2"/>
                <c:pt idx="0">
                  <c:v>628</c:v>
                </c:pt>
                <c:pt idx="1">
                  <c:v>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8-4718-900B-36F99AB1B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403136"/>
        <c:axId val="85404672"/>
        <c:axId val="0"/>
      </c:bar3DChart>
      <c:catAx>
        <c:axId val="85403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5404672"/>
        <c:crosses val="autoZero"/>
        <c:auto val="1"/>
        <c:lblAlgn val="ctr"/>
        <c:lblOffset val="100"/>
        <c:noMultiLvlLbl val="0"/>
      </c:catAx>
      <c:valAx>
        <c:axId val="85404672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40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Γυμνάσια</a:t>
            </a:r>
            <a:endParaRPr lang="en-US" sz="1100"/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'A3.1-4'!$B$24:$C$24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'A3.1-4'!$B$29:$C$29</c:f>
              <c:numCache>
                <c:formatCode>#,##0</c:formatCode>
                <c:ptCount val="2"/>
                <c:pt idx="0">
                  <c:v>494</c:v>
                </c:pt>
                <c:pt idx="1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0-4931-B078-EEA4DD29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416960"/>
        <c:axId val="85439232"/>
        <c:axId val="0"/>
      </c:bar3DChart>
      <c:catAx>
        <c:axId val="85416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5439232"/>
        <c:crosses val="autoZero"/>
        <c:auto val="1"/>
        <c:lblAlgn val="ctr"/>
        <c:lblOffset val="100"/>
        <c:noMultiLvlLbl val="0"/>
      </c:catAx>
      <c:valAx>
        <c:axId val="85439232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416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Λύκεια</a:t>
            </a:r>
            <a:endParaRPr lang="en-US" sz="1100"/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'A3.1-4'!$B$34:$C$34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'A3.1-4'!$B$39:$C$39</c:f>
              <c:numCache>
                <c:formatCode>#,##0</c:formatCode>
                <c:ptCount val="2"/>
                <c:pt idx="0">
                  <c:v>1253</c:v>
                </c:pt>
                <c:pt idx="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C-4283-81D2-C3A1B3CC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545728"/>
        <c:axId val="85547264"/>
        <c:axId val="0"/>
      </c:bar3DChart>
      <c:catAx>
        <c:axId val="85545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5547264"/>
        <c:crosses val="autoZero"/>
        <c:auto val="1"/>
        <c:lblAlgn val="ctr"/>
        <c:lblOffset val="100"/>
        <c:noMultiLvlLbl val="0"/>
      </c:catAx>
      <c:valAx>
        <c:axId val="85547264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54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ανεξαρτήτως φύλου</a:t>
            </a:r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7563824129826908"/>
          <c:h val="0.665517060367454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75000"/>
              </a:srgb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C2-4800-BEA4-5B010393C1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('A5'!$A$5,'A5'!$A$7,'A5'!$A$10)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('A5'!$K$6,'A5'!$K$9,'A5'!$K$12)</c:f>
              <c:numCache>
                <c:formatCode>0.00%</c:formatCode>
                <c:ptCount val="3"/>
                <c:pt idx="0">
                  <c:v>0.27360886631262987</c:v>
                </c:pt>
                <c:pt idx="1">
                  <c:v>0.55137381667051488</c:v>
                </c:pt>
                <c:pt idx="2">
                  <c:v>0.1734010621103671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2-4800-BEA4-5B010393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688960"/>
        <c:axId val="91690496"/>
        <c:axId val="0"/>
      </c:bar3DChart>
      <c:catAx>
        <c:axId val="91688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690496"/>
        <c:crosses val="autoZero"/>
        <c:auto val="1"/>
        <c:lblAlgn val="ctr"/>
        <c:lblOffset val="100"/>
        <c:noMultiLvlLbl val="0"/>
      </c:catAx>
      <c:valAx>
        <c:axId val="9169049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68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κατά φύλο</a:t>
            </a:r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'A5'!$C$3:$E$3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1D91-4D25-B172-84514DB6D502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1D91-4D25-B172-84514DB6D502}"/>
              </c:ext>
            </c:extLst>
          </c:dPt>
          <c:dPt>
            <c:idx val="2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1D91-4D25-B172-84514DB6D502}"/>
              </c:ext>
            </c:extLst>
          </c:dPt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('A5'!$E$6,'A5'!$E$9,'A5'!$E$12)</c:f>
              <c:numCache>
                <c:formatCode>0.00%</c:formatCode>
                <c:ptCount val="3"/>
                <c:pt idx="0">
                  <c:v>0.20091585575271895</c:v>
                </c:pt>
                <c:pt idx="1">
                  <c:v>0.56325128792215229</c:v>
                </c:pt>
                <c:pt idx="2">
                  <c:v>0.23526044647967945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91-4D25-B172-84514DB6D502}"/>
            </c:ext>
          </c:extLst>
        </c:ser>
        <c:ser>
          <c:idx val="1"/>
          <c:order val="1"/>
          <c:tx>
            <c:strRef>
              <c:f>'A5'!$F$3:$H$3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1D91-4D25-B172-84514DB6D502}"/>
              </c:ext>
            </c:extLst>
          </c:dPt>
          <c:dPt>
            <c:idx val="1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A-1D91-4D25-B172-84514DB6D502}"/>
              </c:ext>
            </c:extLst>
          </c:dPt>
          <c:dPt>
            <c:idx val="2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C-1D91-4D25-B172-84514DB6D502}"/>
              </c:ext>
            </c:extLst>
          </c:dPt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('A5'!$H$6,'A5'!$H$9,'A5'!$H$12)</c:f>
              <c:numCache>
                <c:formatCode>0.00%</c:formatCode>
                <c:ptCount val="3"/>
                <c:pt idx="0">
                  <c:v>0.32275541795665635</c:v>
                </c:pt>
                <c:pt idx="1">
                  <c:v>0.54334365325077405</c:v>
                </c:pt>
                <c:pt idx="2">
                  <c:v>0.13157894736842105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91-4D25-B172-84514DB6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38880"/>
        <c:axId val="91740416"/>
        <c:axId val="0"/>
      </c:bar3DChart>
      <c:catAx>
        <c:axId val="917388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740416"/>
        <c:crosses val="autoZero"/>
        <c:auto val="1"/>
        <c:lblAlgn val="ctr"/>
        <c:lblOffset val="100"/>
        <c:noMultiLvlLbl val="0"/>
      </c:catAx>
      <c:valAx>
        <c:axId val="9174041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73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ανεξαρτήτως φύλου</a:t>
            </a:r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75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('A5'!$K$22,'A5'!$K$25,'A5'!$K$28)</c:f>
              <c:numCache>
                <c:formatCode>0.00%</c:formatCode>
                <c:ptCount val="3"/>
                <c:pt idx="0">
                  <c:v>0.61877147766323026</c:v>
                </c:pt>
                <c:pt idx="1">
                  <c:v>0.32517182130584188</c:v>
                </c:pt>
                <c:pt idx="2">
                  <c:v>5.6056701030927837E-2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3-42F0-8CCF-6800BB53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640128"/>
        <c:axId val="110674688"/>
        <c:axId val="0"/>
      </c:bar3DChart>
      <c:catAx>
        <c:axId val="1106401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0640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κατά φύλο</a:t>
            </a:r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'A5'!$C$19:$E$19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('A5'!$E$22,'A5'!$E$25,'A5'!$E$28)</c:f>
              <c:numCache>
                <c:formatCode>0.00%</c:formatCode>
                <c:ptCount val="3"/>
                <c:pt idx="0">
                  <c:v>0.47865853658536583</c:v>
                </c:pt>
                <c:pt idx="1">
                  <c:v>0.41463414634146345</c:v>
                </c:pt>
                <c:pt idx="2">
                  <c:v>0.10670731707317073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D-41A8-9174-F1C46E5325EF}"/>
            </c:ext>
          </c:extLst>
        </c:ser>
        <c:ser>
          <c:idx val="1"/>
          <c:order val="1"/>
          <c:tx>
            <c:strRef>
              <c:f>'A5'!$F$19:$H$19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87D-41A8-9174-F1C46E5325E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87D-41A8-9174-F1C46E5325E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87D-41A8-9174-F1C46E5325EF}"/>
              </c:ext>
            </c:extLst>
          </c:dPt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('A5'!$H$22,'A5'!$H$25,'A5'!$H$28)</c:f>
              <c:numCache>
                <c:formatCode>0.00%</c:formatCode>
                <c:ptCount val="3"/>
                <c:pt idx="0">
                  <c:v>0.64175000000000004</c:v>
                </c:pt>
                <c:pt idx="1">
                  <c:v>0.3105</c:v>
                </c:pt>
                <c:pt idx="2">
                  <c:v>4.7750000000000008E-2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7D-41A8-9174-F1C46E532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713856"/>
        <c:axId val="110719744"/>
        <c:axId val="0"/>
      </c:bar3DChart>
      <c:catAx>
        <c:axId val="110713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0719744"/>
        <c:crosses val="autoZero"/>
        <c:auto val="1"/>
        <c:lblAlgn val="ctr"/>
        <c:lblOffset val="100"/>
        <c:noMultiLvlLbl val="0"/>
      </c:catAx>
      <c:valAx>
        <c:axId val="110719744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0713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l-GR" sz="1050"/>
              <a:t>Ιδιωτικοί Εκπαιδευτικοί ανά φύλο</a:t>
            </a:r>
          </a:p>
        </c:rich>
      </c:tx>
      <c:layout/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E56A-48AF-BE71-4EAF1998F5DD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E56A-48AF-BE71-4EAF1998F5D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('A1.1'!$A$4,'A1.1'!$A$9)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('A1.1'!$C$4,'A1.1'!$C$9)</c:f>
              <c:numCache>
                <c:formatCode>0.00%</c:formatCode>
                <c:ptCount val="2"/>
                <c:pt idx="0">
                  <c:v>0.26738622454656724</c:v>
                </c:pt>
                <c:pt idx="1">
                  <c:v>0.73261377545343276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6A-48AF-BE71-4EAF1998F5D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Διδακτικό</a:t>
            </a:r>
            <a:r>
              <a:rPr lang="el-GR" sz="1000" baseline="0"/>
              <a:t> ωράριο  στην Α/θμια: Σώρευση είδους συμβάσεων στο ωράριο</a:t>
            </a:r>
            <a:endParaRPr lang="el-GR" sz="1000"/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'A6'!$B$3:$D$3</c:f>
              <c:strCache>
                <c:ptCount val="1"/>
                <c:pt idx="0">
                  <c:v>ΑΟΡΙΣΤΟΥ ΧΡΟΝΟΥ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'A6'!$D$6:$D$9</c:f>
              <c:numCache>
                <c:formatCode>0.00%</c:formatCode>
                <c:ptCount val="4"/>
                <c:pt idx="0">
                  <c:v>3.9735099337748346E-2</c:v>
                </c:pt>
                <c:pt idx="1">
                  <c:v>0.10664535282027861</c:v>
                </c:pt>
                <c:pt idx="2">
                  <c:v>0.60904316053893581</c:v>
                </c:pt>
                <c:pt idx="3">
                  <c:v>0.24457638730303721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2A-89B5-E7EC013B312E}"/>
            </c:ext>
          </c:extLst>
        </c:ser>
        <c:ser>
          <c:idx val="1"/>
          <c:order val="1"/>
          <c:tx>
            <c:v>ΟΡΙΣΜΕΝΟΥ ΧΡΟΝΟΥ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6.15942028985507E-2</c:v>
              </c:pt>
              <c:pt idx="1">
                <c:v>0.113526570048309</c:v>
              </c:pt>
              <c:pt idx="2">
                <c:v>0.58454106280193197</c:v>
              </c:pt>
              <c:pt idx="3">
                <c:v>0.24033816425120699</c:v>
              </c:pt>
            </c:numLit>
          </c:val>
          <c:extLst>
            <c:ext xmlns:c16="http://schemas.microsoft.com/office/drawing/2014/chart" uri="{C3380CC4-5D6E-409C-BE32-E72D297353CC}">
              <c16:uniqueId val="{00000001-643E-492A-89B5-E7EC013B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91449984"/>
        <c:axId val="91455872"/>
        <c:axId val="0"/>
      </c:bar3DChart>
      <c:catAx>
        <c:axId val="914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1455872"/>
        <c:crosses val="autoZero"/>
        <c:auto val="1"/>
        <c:lblAlgn val="ctr"/>
        <c:lblOffset val="100"/>
        <c:noMultiLvlLbl val="0"/>
      </c:catAx>
      <c:valAx>
        <c:axId val="9145587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91449984"/>
        <c:crosses val="autoZero"/>
        <c:crossBetween val="between"/>
        <c:majorUnit val="0.2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Διδακτικό</a:t>
            </a:r>
            <a:r>
              <a:rPr lang="el-GR" sz="1000" baseline="0"/>
              <a:t> ωράριο  στην Β/θμια: Σώρευση είδους συμβάσεων στο ωράριο</a:t>
            </a:r>
            <a:endParaRPr lang="el-GR" sz="1000"/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'A6'!$B$3:$D$3</c:f>
              <c:strCache>
                <c:ptCount val="1"/>
                <c:pt idx="0">
                  <c:v>ΑΟΡΙΣΤΟΥ ΧΡΟΝΟΥ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'A6'!$D$11:$D$14</c:f>
              <c:numCache>
                <c:formatCode>0.00%</c:formatCode>
                <c:ptCount val="4"/>
                <c:pt idx="0">
                  <c:v>7.3870427922543627E-2</c:v>
                </c:pt>
                <c:pt idx="1">
                  <c:v>0.20822376284962946</c:v>
                </c:pt>
                <c:pt idx="2">
                  <c:v>0.68969639015060957</c:v>
                </c:pt>
                <c:pt idx="3">
                  <c:v>2.8209419077217308E-2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2-44D6-8935-201B2B181FC2}"/>
            </c:ext>
          </c:extLst>
        </c:ser>
        <c:ser>
          <c:idx val="1"/>
          <c:order val="1"/>
          <c:tx>
            <c:v>ΟΡΙΣΜΕΝΟΥ ΧΡΟΝΟΥ</c:v>
          </c:tx>
          <c:spPr>
            <a:solidFill>
              <a:srgbClr val="9BBB59">
                <a:lumMod val="75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Lit>
              <c:formatCode>General</c:formatCode>
              <c:ptCount val="4"/>
              <c:pt idx="0">
                <c:v>0.21933085501858737</c:v>
              </c:pt>
              <c:pt idx="1">
                <c:v>0.37360594795539032</c:v>
              </c:pt>
              <c:pt idx="2">
                <c:v>0.3996282527881041</c:v>
              </c:pt>
              <c:pt idx="3">
                <c:v>7.4349442379182153E-3</c:v>
              </c:pt>
            </c:numLit>
          </c:val>
          <c:extLst>
            <c:ext xmlns:c16="http://schemas.microsoft.com/office/drawing/2014/chart" uri="{C3380CC4-5D6E-409C-BE32-E72D297353CC}">
              <c16:uniqueId val="{00000001-66E2-44D6-8935-201B2B18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91489792"/>
        <c:axId val="91491328"/>
        <c:axId val="0"/>
      </c:bar3DChart>
      <c:catAx>
        <c:axId val="91489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1491328"/>
        <c:crosses val="autoZero"/>
        <c:auto val="1"/>
        <c:lblAlgn val="ctr"/>
        <c:lblOffset val="100"/>
        <c:noMultiLvlLbl val="0"/>
      </c:catAx>
      <c:valAx>
        <c:axId val="9149132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91489792"/>
        <c:crosses val="autoZero"/>
        <c:crossBetween val="between"/>
        <c:majorUnit val="0.2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Σύνολο</a:t>
            </a:r>
            <a:r>
              <a:rPr lang="el-GR" sz="1100" baseline="0"/>
              <a:t> Εκπαιδευτικών ανά Περιφειακή Δ/νση</a:t>
            </a:r>
            <a:endParaRPr lang="en-US" sz="11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'A7'!$A$5:$A$17</c:f>
              <c:strCache>
                <c:ptCount val="13"/>
                <c:pt idx="0">
                  <c:v>ΑΤΤΙΚΗΣ</c:v>
                </c:pt>
                <c:pt idx="1">
                  <c:v>ΚΕΝΤΡΙΚΗΣ ΜΑΚΕΔΟΝΙΑΣ</c:v>
                </c:pt>
                <c:pt idx="2">
                  <c:v>ΘΕΣΣΑΛΙΑΣ</c:v>
                </c:pt>
                <c:pt idx="3">
                  <c:v>ΠΕΛΟΠΟΝΝΗΣΟΥ</c:v>
                </c:pt>
                <c:pt idx="4">
                  <c:v>ΔΥΤΙΚΗΣ ΕΛΛΑΔΑΣ</c:v>
                </c:pt>
                <c:pt idx="5">
                  <c:v>ΚΡΗΤΗΣ</c:v>
                </c:pt>
                <c:pt idx="6">
                  <c:v>ΝΟΤΙΟΥ ΑΙΓΑΙΟΥ</c:v>
                </c:pt>
                <c:pt idx="7">
                  <c:v>ΗΠΕΙΡΟΥ</c:v>
                </c:pt>
                <c:pt idx="8">
                  <c:v>ΑΝ. ΜΑΚΕΔΟΝΙΑΣ ΚΑΙ ΘΡΑΚΗΣ</c:v>
                </c:pt>
                <c:pt idx="9">
                  <c:v>ΣΤΕΡΕΑΣ ΕΛΛΑΔΑΣ</c:v>
                </c:pt>
                <c:pt idx="10">
                  <c:v>ΒΟΡΕΙΟΥ ΑΙΓΑΙΟΥ</c:v>
                </c:pt>
                <c:pt idx="11">
                  <c:v>ΔΥΤΙΚΗΣ ΜΑΚΕΔΟΝΙΑΣ</c:v>
                </c:pt>
                <c:pt idx="12">
                  <c:v>ΙΟΝΙΩΝ ΝΗΣΩΝ</c:v>
                </c:pt>
              </c:strCache>
            </c:strRef>
          </c:cat>
          <c:val>
            <c:numRef>
              <c:f>'A7'!$F$5:$F$17</c:f>
              <c:numCache>
                <c:formatCode>#,##0</c:formatCode>
                <c:ptCount val="13"/>
                <c:pt idx="0">
                  <c:v>6306</c:v>
                </c:pt>
                <c:pt idx="1">
                  <c:v>1215</c:v>
                </c:pt>
                <c:pt idx="2">
                  <c:v>312</c:v>
                </c:pt>
                <c:pt idx="3">
                  <c:v>258</c:v>
                </c:pt>
                <c:pt idx="4">
                  <c:v>231</c:v>
                </c:pt>
                <c:pt idx="5">
                  <c:v>204</c:v>
                </c:pt>
                <c:pt idx="6">
                  <c:v>166</c:v>
                </c:pt>
                <c:pt idx="7">
                  <c:v>158</c:v>
                </c:pt>
                <c:pt idx="8">
                  <c:v>47</c:v>
                </c:pt>
                <c:pt idx="9">
                  <c:v>47</c:v>
                </c:pt>
                <c:pt idx="10">
                  <c:v>27</c:v>
                </c:pt>
                <c:pt idx="11">
                  <c:v>9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8-4A64-B8DE-E08EB3E1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529600"/>
        <c:axId val="91531136"/>
        <c:axId val="0"/>
      </c:bar3DChart>
      <c:catAx>
        <c:axId val="915296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91531136"/>
        <c:crosses val="autoZero"/>
        <c:auto val="1"/>
        <c:lblAlgn val="ctr"/>
        <c:lblOffset val="100"/>
        <c:noMultiLvlLbl val="0"/>
      </c:catAx>
      <c:valAx>
        <c:axId val="915311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91529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Εν ενεργεία Ιδιωτικοί Εκπαιδευτικοί κατά Εκπαιδευτικό κλάδο</a:t>
            </a:r>
          </a:p>
        </c:rich>
      </c:tx>
      <c:overlay val="1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59838145231846"/>
          <c:y val="0.10782990667833188"/>
          <c:w val="0.69812729658792649"/>
          <c:h val="0.80397346165062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'A8'!$A$4:$A$20</c:f>
              <c:strCache>
                <c:ptCount val="17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ΓΕΡΜΑΝΙΚΗΣ ΦΙΛΟΛΟΓΙΑΣ</c:v>
                </c:pt>
                <c:pt idx="9">
                  <c:v>ΠΛΗΡΟΦΟΡΙΚΗΣ</c:v>
                </c:pt>
                <c:pt idx="10">
                  <c:v>ΘΕΟΛΟΓΟΙ</c:v>
                </c:pt>
                <c:pt idx="11">
                  <c:v>ΜΟΥΣΙΚΗΣ ΕΠΙΣΤΗΜΗΣ</c:v>
                </c:pt>
                <c:pt idx="12">
                  <c:v>ΧΗΜΙΚΟΙ</c:v>
                </c:pt>
                <c:pt idx="13">
                  <c:v>ΒΙΟΛΟΓΟΙ</c:v>
                </c:pt>
                <c:pt idx="14">
                  <c:v>ΚΑΛΛΙΤΕΧΝΙΚΩΝ</c:v>
                </c:pt>
                <c:pt idx="15">
                  <c:v>ΟΙΚΟΝΟΜΙΑΣ</c:v>
                </c:pt>
                <c:pt idx="16">
                  <c:v>Λοιποί Κλάδοι</c:v>
                </c:pt>
              </c:strCache>
            </c:strRef>
          </c:cat>
          <c:val>
            <c:numRef>
              <c:f>'A8'!$B$4:$B$20</c:f>
              <c:numCache>
                <c:formatCode>#,##0</c:formatCode>
                <c:ptCount val="17"/>
                <c:pt idx="0">
                  <c:v>1852</c:v>
                </c:pt>
                <c:pt idx="1">
                  <c:v>1409</c:v>
                </c:pt>
                <c:pt idx="2">
                  <c:v>1182</c:v>
                </c:pt>
                <c:pt idx="3">
                  <c:v>847</c:v>
                </c:pt>
                <c:pt idx="4">
                  <c:v>561</c:v>
                </c:pt>
                <c:pt idx="5">
                  <c:v>524</c:v>
                </c:pt>
                <c:pt idx="6">
                  <c:v>394</c:v>
                </c:pt>
                <c:pt idx="7">
                  <c:v>362</c:v>
                </c:pt>
                <c:pt idx="8">
                  <c:v>292</c:v>
                </c:pt>
                <c:pt idx="9">
                  <c:v>288</c:v>
                </c:pt>
                <c:pt idx="10">
                  <c:v>185</c:v>
                </c:pt>
                <c:pt idx="11">
                  <c:v>178</c:v>
                </c:pt>
                <c:pt idx="12">
                  <c:v>168</c:v>
                </c:pt>
                <c:pt idx="13">
                  <c:v>157</c:v>
                </c:pt>
                <c:pt idx="14">
                  <c:v>152</c:v>
                </c:pt>
                <c:pt idx="15">
                  <c:v>111</c:v>
                </c:pt>
                <c:pt idx="16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8-4448-B900-042E82E11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679360"/>
        <c:axId val="91681152"/>
        <c:axId val="0"/>
      </c:bar3DChart>
      <c:catAx>
        <c:axId val="916793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1681152"/>
        <c:crosses val="autoZero"/>
        <c:auto val="1"/>
        <c:lblAlgn val="ctr"/>
        <c:lblOffset val="100"/>
        <c:noMultiLvlLbl val="0"/>
      </c:catAx>
      <c:valAx>
        <c:axId val="9168115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67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21062992125985"/>
          <c:y val="4.1666666666666664E-2"/>
          <c:w val="0.81367957130358715"/>
          <c:h val="0.7914275298920968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'A9'!$K$3</c:f>
              <c:strCache>
                <c:ptCount val="1"/>
                <c:pt idx="0">
                  <c:v>ΑΟΡΙΣΤΟΥ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'A9'!$J$5:$J$12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Ref>
              <c:f>'A9'!$K$5:$K$12</c:f>
              <c:numCache>
                <c:formatCode>0.00%</c:formatCode>
                <c:ptCount val="8"/>
                <c:pt idx="0">
                  <c:v>0.84943977591036413</c:v>
                </c:pt>
                <c:pt idx="1">
                  <c:v>0.94617134192570129</c:v>
                </c:pt>
                <c:pt idx="2">
                  <c:v>0.97460317460317458</c:v>
                </c:pt>
                <c:pt idx="3">
                  <c:v>0.97964169381107491</c:v>
                </c:pt>
                <c:pt idx="4">
                  <c:v>0.99363507779349358</c:v>
                </c:pt>
                <c:pt idx="5">
                  <c:v>0.99708879184861721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F-458B-9440-A9F8F3C9696F}"/>
            </c:ext>
          </c:extLst>
        </c:ser>
        <c:ser>
          <c:idx val="1"/>
          <c:order val="1"/>
          <c:tx>
            <c:v>ΟΡΙΣΜΕΝΟΥ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'A9'!$J$5:$J$12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Lit>
              <c:formatCode>General</c:formatCode>
              <c:ptCount val="8"/>
              <c:pt idx="0">
                <c:v>0.57959183673469383</c:v>
              </c:pt>
              <c:pt idx="1">
                <c:v>0.25730994152046782</c:v>
              </c:pt>
              <c:pt idx="2">
                <c:v>0.14363438520130578</c:v>
              </c:pt>
              <c:pt idx="3">
                <c:v>5.3853296193129063E-2</c:v>
              </c:pt>
              <c:pt idx="4">
                <c:v>2.9551954242135366E-2</c:v>
              </c:pt>
              <c:pt idx="5">
                <c:v>2.0881670533642691E-2</c:v>
              </c:pt>
              <c:pt idx="6">
                <c:v>1.7647058823529412E-2</c:v>
              </c:pt>
              <c:pt idx="7">
                <c:v>2.3809523809523808E-2</c:v>
              </c:pt>
            </c:numLit>
          </c:val>
          <c:extLst>
            <c:ext xmlns:c16="http://schemas.microsoft.com/office/drawing/2014/chart" uri="{C3380CC4-5D6E-409C-BE32-E72D297353CC}">
              <c16:uniqueId val="{00000001-4E3F-458B-9440-A9F8F3C9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802816"/>
        <c:axId val="110804352"/>
        <c:axId val="0"/>
      </c:bar3DChart>
      <c:catAx>
        <c:axId val="1108028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0804352"/>
        <c:crosses val="autoZero"/>
        <c:auto val="1"/>
        <c:lblAlgn val="ctr"/>
        <c:lblOffset val="100"/>
        <c:noMultiLvlLbl val="0"/>
      </c:catAx>
      <c:valAx>
        <c:axId val="1108043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0802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95181539807524"/>
          <c:y val="0.9116531787693205"/>
          <c:w val="0.37089312685019232"/>
          <c:h val="6.7604413525979151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Άνδρες 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E2EE-49A9-8E57-8C15E0386D6B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E2EE-49A9-8E57-8C15E0386D6B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E2EE-49A9-8E57-8C15E0386D6B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2EE-49A9-8E57-8C15E0386D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'A1.1'!$A$5:$A$8</c:f>
              <c:strCache>
                <c:ptCount val="4"/>
                <c:pt idx="0">
                  <c:v>Αορίστου Χρόνου</c:v>
                </c:pt>
                <c:pt idx="1">
                  <c:v>Ορισμένου Χρόνου</c:v>
                </c:pt>
                <c:pt idx="2">
                  <c:v>Αορίστου Χρόνου (Οργανική)</c:v>
                </c:pt>
                <c:pt idx="3">
                  <c:v>Αναπληρωτής</c:v>
                </c:pt>
              </c:strCache>
            </c:strRef>
          </c:cat>
          <c:val>
            <c:numRef>
              <c:f>'A1.1'!$D$5:$D$8</c:f>
              <c:numCache>
                <c:formatCode>0.00%</c:formatCode>
                <c:ptCount val="4"/>
                <c:pt idx="0">
                  <c:v>0.93591344153141909</c:v>
                </c:pt>
                <c:pt idx="1">
                  <c:v>0</c:v>
                </c:pt>
                <c:pt idx="2">
                  <c:v>3.495630461922597E-2</c:v>
                </c:pt>
                <c:pt idx="3">
                  <c:v>2.9130253849354974E-2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EE-49A9-8E57-8C15E0386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Γυναίκες</a:t>
            </a:r>
            <a:r>
              <a:rPr lang="el-GR" sz="1000" baseline="0"/>
              <a:t> </a:t>
            </a:r>
            <a:r>
              <a:rPr lang="el-GR" sz="1000"/>
              <a:t>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BE0E-4668-8BE0-A548209A5473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BE0E-4668-8BE0-A548209A5473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E0E-4668-8BE0-A548209A5473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0E-4668-8BE0-A548209A54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'A1.1'!$A$10:$A$13</c:f>
              <c:strCache>
                <c:ptCount val="4"/>
                <c:pt idx="0">
                  <c:v>Αορίστου Χρόνου</c:v>
                </c:pt>
                <c:pt idx="1">
                  <c:v>Ορισμένου Χρόνου</c:v>
                </c:pt>
                <c:pt idx="2">
                  <c:v>Αορίστου Χρόνου (οργανική)</c:v>
                </c:pt>
                <c:pt idx="3">
                  <c:v>Αναπληρωτής</c:v>
                </c:pt>
              </c:strCache>
            </c:strRef>
          </c:cat>
          <c:val>
            <c:numRef>
              <c:f>'A1.1'!$D$10:$D$13</c:f>
              <c:numCache>
                <c:formatCode>0.00%</c:formatCode>
                <c:ptCount val="4"/>
                <c:pt idx="0">
                  <c:v>0.88988456865127585</c:v>
                </c:pt>
                <c:pt idx="1">
                  <c:v>0</c:v>
                </c:pt>
                <c:pt idx="2">
                  <c:v>5.6196840826245445E-2</c:v>
                </c:pt>
                <c:pt idx="3">
                  <c:v>5.3918590522478736E-2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0E-4668-8BE0-A548209A5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B94-4592-AEBA-CD91E6A2A2AF}"/>
              </c:ext>
            </c:extLst>
          </c:dPt>
          <c:dPt>
            <c:idx val="1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B94-4592-AEBA-CD91E6A2A2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'A2'!$G$4:$G$5</c:f>
              <c:numCache>
                <c:formatCode>#,##0</c:formatCode>
                <c:ptCount val="2"/>
                <c:pt idx="0">
                  <c:v>4846</c:v>
                </c:pt>
                <c:pt idx="1">
                  <c:v>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4-4592-AEBA-CD91E6A2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262528"/>
        <c:axId val="46272512"/>
        <c:axId val="0"/>
      </c:bar3DChart>
      <c:catAx>
        <c:axId val="462625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6272512"/>
        <c:crosses val="autoZero"/>
        <c:auto val="1"/>
        <c:lblAlgn val="ctr"/>
        <c:lblOffset val="100"/>
        <c:noMultiLvlLbl val="0"/>
      </c:catAx>
      <c:valAx>
        <c:axId val="46272512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6262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 Εκπαίδευσης (ποσοστά)</a:t>
            </a:r>
          </a:p>
        </c:rich>
      </c:tx>
      <c:layout/>
      <c:overlay val="0"/>
    </c:title>
    <c:autoTitleDeleted val="0"/>
    <c:view3D>
      <c:rotX val="7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FAFF-4EE8-93F2-D3873B7797E3}"/>
              </c:ext>
            </c:extLst>
          </c:dPt>
          <c:dPt>
            <c:idx val="1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FAFF-4EE8-93F2-D3873B7797E3}"/>
              </c:ext>
            </c:extLst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AFF-4EE8-93F2-D3873B7797E3}"/>
              </c:ext>
            </c:extLst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AFF-4EE8-93F2-D3873B779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'A2'!$H$4:$H$5</c:f>
              <c:numCache>
                <c:formatCode>0.00%</c:formatCode>
                <c:ptCount val="2"/>
                <c:pt idx="0">
                  <c:v>0.53922332257705574</c:v>
                </c:pt>
                <c:pt idx="1">
                  <c:v>0.46077667742294426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FF-4EE8-93F2-D3873B7797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961-4165-BEF9-386DCAB3216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961-4165-BEF9-386DCAB321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'A2.1'!$F$13:$F$14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'A2.1'!$H$13:$H$14</c:f>
              <c:numCache>
                <c:formatCode>0.00%</c:formatCode>
                <c:ptCount val="2"/>
                <c:pt idx="0">
                  <c:v>0.36907654921020655</c:v>
                </c:pt>
                <c:pt idx="1">
                  <c:v>0.63092345078979339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1-4165-BEF9-386DCAB32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409216"/>
        <c:axId val="46410752"/>
        <c:axId val="0"/>
      </c:bar3DChart>
      <c:catAx>
        <c:axId val="464092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6410752"/>
        <c:crosses val="autoZero"/>
        <c:auto val="1"/>
        <c:lblAlgn val="ctr"/>
        <c:lblOffset val="100"/>
        <c:noMultiLvlLbl val="0"/>
      </c:catAx>
      <c:valAx>
        <c:axId val="464107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6409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75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FB5-4CFC-A6F3-14672588767D}"/>
              </c:ext>
            </c:extLst>
          </c:dPt>
          <c:dLbls>
            <c:dLbl>
              <c:idx val="0"/>
              <c:layout>
                <c:manualLayout>
                  <c:x val="-3.2258064516129031E-2"/>
                  <c:y val="-0.1329422855605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5-4CFC-A6F3-146725887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'A2.1'!$F$26:$F$27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'A2.1'!$H$26:$H$27</c:f>
              <c:numCache>
                <c:formatCode>0.00%</c:formatCode>
                <c:ptCount val="2"/>
                <c:pt idx="0">
                  <c:v>0.7734822451317297</c:v>
                </c:pt>
                <c:pt idx="1">
                  <c:v>0.22651775486827033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B5-4CFC-A6F3-146725887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425984"/>
        <c:axId val="46427520"/>
        <c:axId val="0"/>
      </c:bar3DChart>
      <c:catAx>
        <c:axId val="46425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6427520"/>
        <c:crosses val="autoZero"/>
        <c:auto val="1"/>
        <c:lblAlgn val="ctr"/>
        <c:lblOffset val="100"/>
        <c:noMultiLvlLbl val="0"/>
      </c:catAx>
      <c:valAx>
        <c:axId val="464275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642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10-4C4C-9878-B09881A10487}"/>
              </c:ext>
            </c:extLst>
          </c:dPt>
          <c:dPt>
            <c:idx val="1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F10-4C4C-9878-B09881A10487}"/>
              </c:ext>
            </c:extLst>
          </c:dPt>
          <c:dLbls>
            <c:dLbl>
              <c:idx val="0"/>
              <c:layout>
                <c:manualLayout>
                  <c:x val="-5.3763440860215152E-2"/>
                  <c:y val="-0.11730201667104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10-4C4C-9878-B09881A10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'A2.1'!$F$34:$F$35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'A2.1'!$H$34:$H$35</c:f>
              <c:numCache>
                <c:formatCode>0.00%</c:formatCode>
                <c:ptCount val="2"/>
                <c:pt idx="0">
                  <c:v>0.48647037787578973</c:v>
                </c:pt>
                <c:pt idx="1">
                  <c:v>0.51352962212421027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10-4C4C-9878-B09881A10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271936"/>
        <c:axId val="91273472"/>
        <c:axId val="0"/>
      </c:bar3DChart>
      <c:catAx>
        <c:axId val="91271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273472"/>
        <c:crosses val="autoZero"/>
        <c:auto val="1"/>
        <c:lblAlgn val="ctr"/>
        <c:lblOffset val="100"/>
        <c:noMultiLvlLbl val="0"/>
      </c:catAx>
      <c:valAx>
        <c:axId val="912734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127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71436</xdr:rowOff>
    </xdr:from>
    <xdr:to>
      <xdr:col>6</xdr:col>
      <xdr:colOff>0</xdr:colOff>
      <xdr:row>24</xdr:row>
      <xdr:rowOff>133349</xdr:rowOff>
    </xdr:to>
    <xdr:graphicFrame macro="">
      <xdr:nvGraphicFramePr>
        <xdr:cNvPr id="3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12</xdr:col>
      <xdr:colOff>476250</xdr:colOff>
      <xdr:row>22</xdr:row>
      <xdr:rowOff>171450</xdr:rowOff>
    </xdr:to>
    <xdr:graphicFrame macro="">
      <xdr:nvGraphicFramePr>
        <xdr:cNvPr id="3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2</xdr:row>
      <xdr:rowOff>0</xdr:rowOff>
    </xdr:from>
    <xdr:to>
      <xdr:col>18</xdr:col>
      <xdr:colOff>323850</xdr:colOff>
      <xdr:row>15</xdr:row>
      <xdr:rowOff>85725</xdr:rowOff>
    </xdr:to>
    <xdr:graphicFrame macro="">
      <xdr:nvGraphicFramePr>
        <xdr:cNvPr id="2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185737</xdr:rowOff>
    </xdr:from>
    <xdr:to>
      <xdr:col>0</xdr:col>
      <xdr:colOff>3009900</xdr:colOff>
      <xdr:row>26</xdr:row>
      <xdr:rowOff>142875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3200400</xdr:colOff>
      <xdr:row>15</xdr:row>
      <xdr:rowOff>14287</xdr:rowOff>
    </xdr:from>
    <xdr:to>
      <xdr:col>4</xdr:col>
      <xdr:colOff>561975</xdr:colOff>
      <xdr:row>26</xdr:row>
      <xdr:rowOff>171450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15</xdr:row>
      <xdr:rowOff>28575</xdr:rowOff>
    </xdr:from>
    <xdr:to>
      <xdr:col>10</xdr:col>
      <xdr:colOff>523875</xdr:colOff>
      <xdr:row>26</xdr:row>
      <xdr:rowOff>185738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157162</xdr:rowOff>
    </xdr:from>
    <xdr:to>
      <xdr:col>11</xdr:col>
      <xdr:colOff>914400</xdr:colOff>
      <xdr:row>9</xdr:row>
      <xdr:rowOff>171450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1104900</xdr:colOff>
      <xdr:row>0</xdr:row>
      <xdr:rowOff>157162</xdr:rowOff>
    </xdr:from>
    <xdr:to>
      <xdr:col>11</xdr:col>
      <xdr:colOff>3629025</xdr:colOff>
      <xdr:row>9</xdr:row>
      <xdr:rowOff>171450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1</xdr:rowOff>
    </xdr:from>
    <xdr:to>
      <xdr:col>12</xdr:col>
      <xdr:colOff>533400</xdr:colOff>
      <xdr:row>18</xdr:row>
      <xdr:rowOff>1</xdr:rowOff>
    </xdr:to>
    <xdr:graphicFrame macro="">
      <xdr:nvGraphicFramePr>
        <xdr:cNvPr id="7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24</xdr:row>
      <xdr:rowOff>1</xdr:rowOff>
    </xdr:from>
    <xdr:to>
      <xdr:col>12</xdr:col>
      <xdr:colOff>533400</xdr:colOff>
      <xdr:row>31</xdr:row>
      <xdr:rowOff>0</xdr:rowOff>
    </xdr:to>
    <xdr:graphicFrame macro="">
      <xdr:nvGraphicFramePr>
        <xdr:cNvPr id="8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32</xdr:row>
      <xdr:rowOff>1</xdr:rowOff>
    </xdr:from>
    <xdr:to>
      <xdr:col>12</xdr:col>
      <xdr:colOff>533400</xdr:colOff>
      <xdr:row>39</xdr:row>
      <xdr:rowOff>9525</xdr:rowOff>
    </xdr:to>
    <xdr:graphicFrame macro="">
      <xdr:nvGraphicFramePr>
        <xdr:cNvPr id="10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12</xdr:col>
      <xdr:colOff>533400</xdr:colOff>
      <xdr:row>10</xdr:row>
      <xdr:rowOff>9525</xdr:rowOff>
    </xdr:to>
    <xdr:graphicFrame macro="">
      <xdr:nvGraphicFramePr>
        <xdr:cNvPr id="11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7</xdr:row>
      <xdr:rowOff>42862</xdr:rowOff>
    </xdr:from>
    <xdr:to>
      <xdr:col>11</xdr:col>
      <xdr:colOff>285749</xdr:colOff>
      <xdr:row>18</xdr:row>
      <xdr:rowOff>114300</xdr:rowOff>
    </xdr:to>
    <xdr:graphicFrame macro="">
      <xdr:nvGraphicFramePr>
        <xdr:cNvPr id="2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13</xdr:col>
      <xdr:colOff>9525</xdr:colOff>
      <xdr:row>10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13</xdr:col>
      <xdr:colOff>9525</xdr:colOff>
      <xdr:row>20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13</xdr:col>
      <xdr:colOff>9525</xdr:colOff>
      <xdr:row>30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13</xdr:col>
      <xdr:colOff>9525</xdr:colOff>
      <xdr:row>40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2</xdr:row>
      <xdr:rowOff>161925</xdr:rowOff>
    </xdr:from>
    <xdr:to>
      <xdr:col>16</xdr:col>
      <xdr:colOff>457200</xdr:colOff>
      <xdr:row>13</xdr:row>
      <xdr:rowOff>104775</xdr:rowOff>
    </xdr:to>
    <xdr:graphicFrame macro="">
      <xdr:nvGraphicFramePr>
        <xdr:cNvPr id="6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600075</xdr:colOff>
      <xdr:row>2</xdr:row>
      <xdr:rowOff>161925</xdr:rowOff>
    </xdr:from>
    <xdr:to>
      <xdr:col>21</xdr:col>
      <xdr:colOff>466725</xdr:colOff>
      <xdr:row>13</xdr:row>
      <xdr:rowOff>104775</xdr:rowOff>
    </xdr:to>
    <xdr:graphicFrame macro="">
      <xdr:nvGraphicFramePr>
        <xdr:cNvPr id="7" name="Γράφημα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</xdr:colOff>
      <xdr:row>19</xdr:row>
      <xdr:rowOff>0</xdr:rowOff>
    </xdr:from>
    <xdr:to>
      <xdr:col>17</xdr:col>
      <xdr:colOff>1</xdr:colOff>
      <xdr:row>29</xdr:row>
      <xdr:rowOff>123825</xdr:rowOff>
    </xdr:to>
    <xdr:graphicFrame macro="">
      <xdr:nvGraphicFramePr>
        <xdr:cNvPr id="9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</xdr:colOff>
      <xdr:row>19</xdr:row>
      <xdr:rowOff>0</xdr:rowOff>
    </xdr:from>
    <xdr:to>
      <xdr:col>21</xdr:col>
      <xdr:colOff>457201</xdr:colOff>
      <xdr:row>29</xdr:row>
      <xdr:rowOff>123825</xdr:rowOff>
    </xdr:to>
    <xdr:graphicFrame macro="">
      <xdr:nvGraphicFramePr>
        <xdr:cNvPr id="10" name="Γράφημα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15</xdr:row>
      <xdr:rowOff>174812</xdr:rowOff>
    </xdr:from>
    <xdr:to>
      <xdr:col>4</xdr:col>
      <xdr:colOff>649941</xdr:colOff>
      <xdr:row>30</xdr:row>
      <xdr:rowOff>60512</xdr:rowOff>
    </xdr:to>
    <xdr:graphicFrame macro="">
      <xdr:nvGraphicFramePr>
        <xdr:cNvPr id="4" name="Γράφημα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145677</xdr:colOff>
      <xdr:row>16</xdr:row>
      <xdr:rowOff>11206</xdr:rowOff>
    </xdr:from>
    <xdr:to>
      <xdr:col>12</xdr:col>
      <xdr:colOff>33619</xdr:colOff>
      <xdr:row>30</xdr:row>
      <xdr:rowOff>87406</xdr:rowOff>
    </xdr:to>
    <xdr:graphicFrame macro="">
      <xdr:nvGraphicFramePr>
        <xdr:cNvPr id="5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3</xdr:row>
      <xdr:rowOff>14287</xdr:rowOff>
    </xdr:from>
    <xdr:to>
      <xdr:col>15</xdr:col>
      <xdr:colOff>581024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/>
  </sheetViews>
  <sheetFormatPr defaultRowHeight="15" x14ac:dyDescent="0.25"/>
  <cols>
    <col min="1" max="1" width="61.140625" customWidth="1"/>
    <col min="2" max="2" width="7.5703125" bestFit="1" customWidth="1"/>
    <col min="3" max="3" width="11.42578125" customWidth="1"/>
    <col min="4" max="4" width="7.140625" bestFit="1" customWidth="1"/>
  </cols>
  <sheetData>
    <row r="1" spans="1:4" x14ac:dyDescent="0.25">
      <c r="A1" s="1" t="s">
        <v>124</v>
      </c>
    </row>
    <row r="3" spans="1:4" x14ac:dyDescent="0.25">
      <c r="A3" s="79" t="s">
        <v>1</v>
      </c>
      <c r="B3" s="82" t="s">
        <v>30</v>
      </c>
      <c r="C3" s="82" t="s">
        <v>40</v>
      </c>
    </row>
    <row r="4" spans="1:4" x14ac:dyDescent="0.25">
      <c r="A4" s="61" t="s">
        <v>6</v>
      </c>
      <c r="B4" s="62">
        <v>8108</v>
      </c>
      <c r="C4" s="63">
        <f>B4/$B$8</f>
        <v>0.90219205519083123</v>
      </c>
    </row>
    <row r="5" spans="1:4" x14ac:dyDescent="0.25">
      <c r="A5" s="33" t="s">
        <v>3</v>
      </c>
      <c r="B5" s="19">
        <v>0</v>
      </c>
      <c r="C5" s="59">
        <f>B5/$B$8</f>
        <v>0</v>
      </c>
    </row>
    <row r="6" spans="1:4" x14ac:dyDescent="0.25">
      <c r="A6" s="33" t="s">
        <v>25</v>
      </c>
      <c r="B6" s="19">
        <v>454</v>
      </c>
      <c r="C6" s="59">
        <f>B6/$B$8</f>
        <v>5.0517414042505843E-2</v>
      </c>
    </row>
    <row r="7" spans="1:4" x14ac:dyDescent="0.25">
      <c r="A7" s="33" t="s">
        <v>8</v>
      </c>
      <c r="B7" s="19">
        <v>425</v>
      </c>
      <c r="C7" s="59">
        <f>B7/$B$8</f>
        <v>4.729053076666296E-2</v>
      </c>
    </row>
    <row r="8" spans="1:4" x14ac:dyDescent="0.25">
      <c r="A8" s="90" t="s">
        <v>31</v>
      </c>
      <c r="B8" s="91">
        <f>SUM(B4:B7)</f>
        <v>8987</v>
      </c>
      <c r="C8" s="86"/>
      <c r="D8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8"/>
  <sheetViews>
    <sheetView workbookViewId="0"/>
  </sheetViews>
  <sheetFormatPr defaultRowHeight="15" x14ac:dyDescent="0.25"/>
  <cols>
    <col min="1" max="1" width="31.7109375" customWidth="1"/>
    <col min="2" max="2" width="8.7109375" style="32" bestFit="1" customWidth="1"/>
    <col min="3" max="3" width="8" style="32" customWidth="1"/>
    <col min="4" max="4" width="9.5703125" style="32" customWidth="1"/>
    <col min="5" max="5" width="9.7109375" style="32" customWidth="1"/>
    <col min="6" max="6" width="8.7109375" style="32" bestFit="1" customWidth="1"/>
    <col min="7" max="7" width="9.85546875" style="32" bestFit="1" customWidth="1"/>
    <col min="8" max="8" width="12.140625" style="32" bestFit="1" customWidth="1"/>
    <col min="9" max="9" width="9.85546875" style="32" bestFit="1" customWidth="1"/>
    <col min="10" max="12" width="9.140625" style="32"/>
  </cols>
  <sheetData>
    <row r="1" spans="1:8" x14ac:dyDescent="0.25">
      <c r="A1" s="1" t="s">
        <v>135</v>
      </c>
    </row>
    <row r="2" spans="1:8" x14ac:dyDescent="0.25">
      <c r="A2" s="1"/>
    </row>
    <row r="3" spans="1:8" x14ac:dyDescent="0.25">
      <c r="A3" s="1"/>
      <c r="B3" s="155" t="s">
        <v>72</v>
      </c>
      <c r="C3" s="157"/>
      <c r="D3" s="155" t="s">
        <v>73</v>
      </c>
      <c r="E3" s="157"/>
    </row>
    <row r="4" spans="1:8" ht="30" x14ac:dyDescent="0.25">
      <c r="A4" s="118" t="s">
        <v>100</v>
      </c>
      <c r="B4" s="100" t="s">
        <v>75</v>
      </c>
      <c r="C4" s="100" t="s">
        <v>60</v>
      </c>
      <c r="D4" s="100" t="s">
        <v>75</v>
      </c>
      <c r="E4" s="100" t="s">
        <v>60</v>
      </c>
      <c r="F4" s="80" t="s">
        <v>48</v>
      </c>
      <c r="G4" s="83" t="s">
        <v>60</v>
      </c>
    </row>
    <row r="5" spans="1:8" x14ac:dyDescent="0.25">
      <c r="A5" s="33" t="s">
        <v>101</v>
      </c>
      <c r="B5" s="120">
        <v>3162</v>
      </c>
      <c r="C5" s="75">
        <f>B5/$B$18</f>
        <v>0.67912371134020622</v>
      </c>
      <c r="D5" s="120">
        <v>3144</v>
      </c>
      <c r="E5" s="75">
        <f>D5/$D$18</f>
        <v>0.72592934657123065</v>
      </c>
      <c r="F5" s="20">
        <f>B5+D5</f>
        <v>6306</v>
      </c>
      <c r="G5" s="75">
        <f>F5/$F$18</f>
        <v>0.70168020474018022</v>
      </c>
      <c r="H5" s="38"/>
    </row>
    <row r="6" spans="1:8" x14ac:dyDescent="0.25">
      <c r="A6" s="33" t="s">
        <v>102</v>
      </c>
      <c r="B6" s="120">
        <v>622</v>
      </c>
      <c r="C6" s="75">
        <f t="shared" ref="C6:C17" si="0">B6/$B$18</f>
        <v>0.13359106529209622</v>
      </c>
      <c r="D6" s="120">
        <v>593</v>
      </c>
      <c r="E6" s="75">
        <f t="shared" ref="E6:E17" si="1">D6/$D$18</f>
        <v>0.13691987993534979</v>
      </c>
      <c r="F6" s="20">
        <f t="shared" ref="F6:F17" si="2">B6+D6</f>
        <v>1215</v>
      </c>
      <c r="G6" s="75">
        <f t="shared" ref="G6:G17" si="3">F6/$F$18</f>
        <v>0.13519528207410705</v>
      </c>
      <c r="H6" s="38"/>
    </row>
    <row r="7" spans="1:8" x14ac:dyDescent="0.25">
      <c r="A7" s="33" t="s">
        <v>29</v>
      </c>
      <c r="B7" s="120">
        <v>175</v>
      </c>
      <c r="C7" s="75">
        <f t="shared" si="0"/>
        <v>3.7585910652920961E-2</v>
      </c>
      <c r="D7" s="120">
        <v>137</v>
      </c>
      <c r="E7" s="75">
        <f t="shared" si="1"/>
        <v>3.1632417455552987E-2</v>
      </c>
      <c r="F7" s="20">
        <f t="shared" si="2"/>
        <v>312</v>
      </c>
      <c r="G7" s="75">
        <f t="shared" si="3"/>
        <v>3.4716813174585512E-2</v>
      </c>
      <c r="H7" s="38"/>
    </row>
    <row r="8" spans="1:8" x14ac:dyDescent="0.25">
      <c r="A8" s="33" t="s">
        <v>103</v>
      </c>
      <c r="B8" s="120">
        <v>143</v>
      </c>
      <c r="C8" s="75">
        <f t="shared" si="0"/>
        <v>3.0713058419243985E-2</v>
      </c>
      <c r="D8" s="120">
        <v>115</v>
      </c>
      <c r="E8" s="75">
        <f t="shared" si="1"/>
        <v>2.6552759178018932E-2</v>
      </c>
      <c r="F8" s="20">
        <f t="shared" si="2"/>
        <v>258</v>
      </c>
      <c r="G8" s="75">
        <f t="shared" si="3"/>
        <v>2.8708133971291867E-2</v>
      </c>
      <c r="H8" s="38"/>
    </row>
    <row r="9" spans="1:8" x14ac:dyDescent="0.25">
      <c r="A9" s="33" t="s">
        <v>104</v>
      </c>
      <c r="B9" s="120">
        <v>124</v>
      </c>
      <c r="C9" s="75">
        <f t="shared" si="0"/>
        <v>2.6632302405498281E-2</v>
      </c>
      <c r="D9" s="120">
        <v>107</v>
      </c>
      <c r="E9" s="75">
        <f t="shared" si="1"/>
        <v>2.4705610713461095E-2</v>
      </c>
      <c r="F9" s="20">
        <f t="shared" si="2"/>
        <v>231</v>
      </c>
      <c r="G9" s="75">
        <f t="shared" si="3"/>
        <v>2.5703794369645042E-2</v>
      </c>
      <c r="H9" s="38"/>
    </row>
    <row r="10" spans="1:8" x14ac:dyDescent="0.25">
      <c r="A10" s="33" t="s">
        <v>105</v>
      </c>
      <c r="B10" s="120">
        <v>163</v>
      </c>
      <c r="C10" s="75">
        <f t="shared" si="0"/>
        <v>3.5008591065292097E-2</v>
      </c>
      <c r="D10" s="120">
        <v>41</v>
      </c>
      <c r="E10" s="75">
        <f t="shared" si="1"/>
        <v>9.4666358808589233E-3</v>
      </c>
      <c r="F10" s="20">
        <f t="shared" si="2"/>
        <v>204</v>
      </c>
      <c r="G10" s="75">
        <f t="shared" si="3"/>
        <v>2.2699454767998218E-2</v>
      </c>
      <c r="H10" s="38"/>
    </row>
    <row r="11" spans="1:8" x14ac:dyDescent="0.25">
      <c r="A11" s="33" t="s">
        <v>106</v>
      </c>
      <c r="B11" s="120">
        <v>91</v>
      </c>
      <c r="C11" s="75">
        <f t="shared" si="0"/>
        <v>1.95446735395189E-2</v>
      </c>
      <c r="D11" s="120">
        <v>75</v>
      </c>
      <c r="E11" s="75">
        <f t="shared" si="1"/>
        <v>1.7317016855229739E-2</v>
      </c>
      <c r="F11" s="20">
        <f t="shared" si="2"/>
        <v>166</v>
      </c>
      <c r="G11" s="75">
        <f t="shared" si="3"/>
        <v>1.847112495827306E-2</v>
      </c>
      <c r="H11" s="38"/>
    </row>
    <row r="12" spans="1:8" x14ac:dyDescent="0.25">
      <c r="A12" s="33" t="s">
        <v>107</v>
      </c>
      <c r="B12" s="120">
        <v>77</v>
      </c>
      <c r="C12" s="75">
        <f t="shared" si="0"/>
        <v>1.6537800687285224E-2</v>
      </c>
      <c r="D12" s="120">
        <v>81</v>
      </c>
      <c r="E12" s="75">
        <f t="shared" si="1"/>
        <v>1.8702378203648118E-2</v>
      </c>
      <c r="F12" s="20">
        <f t="shared" si="2"/>
        <v>158</v>
      </c>
      <c r="G12" s="75">
        <f t="shared" si="3"/>
        <v>1.7580950261488818E-2</v>
      </c>
      <c r="H12" s="38"/>
    </row>
    <row r="13" spans="1:8" x14ac:dyDescent="0.25">
      <c r="A13" s="33" t="s">
        <v>108</v>
      </c>
      <c r="B13" s="120">
        <v>29</v>
      </c>
      <c r="C13" s="75">
        <f t="shared" si="0"/>
        <v>6.2285223367697599E-3</v>
      </c>
      <c r="D13" s="120">
        <v>18</v>
      </c>
      <c r="E13" s="75">
        <f t="shared" si="1"/>
        <v>4.1560840452551373E-3</v>
      </c>
      <c r="F13" s="20">
        <f t="shared" si="2"/>
        <v>47</v>
      </c>
      <c r="G13" s="75">
        <f t="shared" si="3"/>
        <v>5.2297763436074327E-3</v>
      </c>
      <c r="H13" s="38"/>
    </row>
    <row r="14" spans="1:8" x14ac:dyDescent="0.25">
      <c r="A14" s="33" t="s">
        <v>109</v>
      </c>
      <c r="B14" s="120">
        <v>47</v>
      </c>
      <c r="C14" s="75">
        <f t="shared" si="0"/>
        <v>1.0094501718213059E-2</v>
      </c>
      <c r="D14" s="120">
        <v>0</v>
      </c>
      <c r="E14" s="75">
        <f t="shared" si="1"/>
        <v>0</v>
      </c>
      <c r="F14" s="20">
        <f t="shared" si="2"/>
        <v>47</v>
      </c>
      <c r="G14" s="75">
        <f t="shared" si="3"/>
        <v>5.2297763436074327E-3</v>
      </c>
      <c r="H14" s="38"/>
    </row>
    <row r="15" spans="1:8" x14ac:dyDescent="0.25">
      <c r="A15" s="33" t="s">
        <v>110</v>
      </c>
      <c r="B15" s="120">
        <v>7</v>
      </c>
      <c r="C15" s="75">
        <f t="shared" si="0"/>
        <v>1.5034364261168386E-3</v>
      </c>
      <c r="D15" s="120">
        <v>20</v>
      </c>
      <c r="E15" s="75">
        <f t="shared" si="1"/>
        <v>4.6178711613945973E-3</v>
      </c>
      <c r="F15" s="20">
        <f t="shared" si="2"/>
        <v>27</v>
      </c>
      <c r="G15" s="75">
        <f t="shared" si="3"/>
        <v>3.004339601646823E-3</v>
      </c>
      <c r="H15" s="38"/>
    </row>
    <row r="16" spans="1:8" x14ac:dyDescent="0.25">
      <c r="A16" s="33" t="s">
        <v>111</v>
      </c>
      <c r="B16" s="120">
        <v>9</v>
      </c>
      <c r="C16" s="75">
        <f t="shared" si="0"/>
        <v>1.9329896907216496E-3</v>
      </c>
      <c r="D16" s="120">
        <v>0</v>
      </c>
      <c r="E16" s="75">
        <f t="shared" si="1"/>
        <v>0</v>
      </c>
      <c r="F16" s="20">
        <f t="shared" si="2"/>
        <v>9</v>
      </c>
      <c r="G16" s="75">
        <f t="shared" si="3"/>
        <v>1.0014465338822743E-3</v>
      </c>
      <c r="H16" s="38"/>
    </row>
    <row r="17" spans="1:8" x14ac:dyDescent="0.25">
      <c r="A17" s="33" t="s">
        <v>112</v>
      </c>
      <c r="B17" s="120">
        <v>7</v>
      </c>
      <c r="C17" s="75">
        <f t="shared" si="0"/>
        <v>1.5034364261168386E-3</v>
      </c>
      <c r="D17" s="120">
        <v>0</v>
      </c>
      <c r="E17" s="75">
        <f t="shared" si="1"/>
        <v>0</v>
      </c>
      <c r="F17" s="122">
        <f t="shared" si="2"/>
        <v>7</v>
      </c>
      <c r="G17" s="75">
        <f t="shared" si="3"/>
        <v>7.7890285968621343E-4</v>
      </c>
      <c r="H17" s="38"/>
    </row>
    <row r="18" spans="1:8" x14ac:dyDescent="0.25">
      <c r="A18" s="119" t="s">
        <v>31</v>
      </c>
      <c r="B18" s="91">
        <f>SUM(B5:B17)</f>
        <v>4656</v>
      </c>
      <c r="C18" s="91"/>
      <c r="D18" s="91">
        <f>SUM(D5:D17)</f>
        <v>4331</v>
      </c>
      <c r="E18" s="91"/>
      <c r="F18" s="91">
        <f>SUM(F5:F17)</f>
        <v>8987</v>
      </c>
      <c r="G18" s="94"/>
    </row>
  </sheetData>
  <mergeCells count="2">
    <mergeCell ref="B3:C3"/>
    <mergeCell ref="D3:E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21"/>
  <sheetViews>
    <sheetView workbookViewId="0"/>
  </sheetViews>
  <sheetFormatPr defaultRowHeight="15" x14ac:dyDescent="0.25"/>
  <cols>
    <col min="1" max="1" width="36" style="37" customWidth="1"/>
    <col min="2" max="4" width="9.140625" style="37"/>
  </cols>
  <sheetData>
    <row r="1" spans="1:4" x14ac:dyDescent="0.25">
      <c r="A1" s="1" t="s">
        <v>138</v>
      </c>
    </row>
    <row r="3" spans="1:4" x14ac:dyDescent="0.25">
      <c r="A3" s="79" t="s">
        <v>119</v>
      </c>
      <c r="B3" s="80" t="s">
        <v>75</v>
      </c>
      <c r="C3" s="83" t="s">
        <v>60</v>
      </c>
    </row>
    <row r="4" spans="1:4" x14ac:dyDescent="0.25">
      <c r="A4" s="40" t="s">
        <v>21</v>
      </c>
      <c r="B4" s="19">
        <v>1852</v>
      </c>
      <c r="C4" s="75">
        <f t="shared" ref="C4:C20" si="0">B4/$B$21</f>
        <v>0.20607544230555247</v>
      </c>
      <c r="D4" s="18"/>
    </row>
    <row r="5" spans="1:4" x14ac:dyDescent="0.25">
      <c r="A5" s="40" t="s">
        <v>18</v>
      </c>
      <c r="B5" s="19">
        <v>1409</v>
      </c>
      <c r="C5" s="75">
        <f t="shared" si="0"/>
        <v>0.15678201847112497</v>
      </c>
      <c r="D5" s="18"/>
    </row>
    <row r="6" spans="1:4" x14ac:dyDescent="0.25">
      <c r="A6" s="40" t="s">
        <v>4</v>
      </c>
      <c r="B6" s="19">
        <v>1182</v>
      </c>
      <c r="C6" s="75">
        <f t="shared" si="0"/>
        <v>0.13152331144987203</v>
      </c>
      <c r="D6" s="18"/>
    </row>
    <row r="7" spans="1:4" x14ac:dyDescent="0.25">
      <c r="A7" s="40" t="s">
        <v>7</v>
      </c>
      <c r="B7" s="19">
        <v>847</v>
      </c>
      <c r="C7" s="75">
        <f t="shared" si="0"/>
        <v>9.4247246022031828E-2</v>
      </c>
      <c r="D7" s="18"/>
    </row>
    <row r="8" spans="1:4" x14ac:dyDescent="0.25">
      <c r="A8" s="40" t="s">
        <v>16</v>
      </c>
      <c r="B8" s="19">
        <v>561</v>
      </c>
      <c r="C8" s="75">
        <f t="shared" si="0"/>
        <v>6.2423500611995107E-2</v>
      </c>
      <c r="D8" s="18"/>
    </row>
    <row r="9" spans="1:4" x14ac:dyDescent="0.25">
      <c r="A9" s="40" t="s">
        <v>12</v>
      </c>
      <c r="B9" s="19">
        <v>524</v>
      </c>
      <c r="C9" s="75">
        <f t="shared" si="0"/>
        <v>5.8306442639367975E-2</v>
      </c>
      <c r="D9" s="18"/>
    </row>
    <row r="10" spans="1:4" x14ac:dyDescent="0.25">
      <c r="A10" s="40" t="s">
        <v>22</v>
      </c>
      <c r="B10" s="19">
        <v>394</v>
      </c>
      <c r="C10" s="75">
        <f t="shared" si="0"/>
        <v>4.3841103816624011E-2</v>
      </c>
      <c r="D10" s="18"/>
    </row>
    <row r="11" spans="1:4" x14ac:dyDescent="0.25">
      <c r="A11" s="40" t="s">
        <v>13</v>
      </c>
      <c r="B11" s="19">
        <v>362</v>
      </c>
      <c r="C11" s="75">
        <f t="shared" si="0"/>
        <v>4.0280405029487036E-2</v>
      </c>
      <c r="D11" s="18"/>
    </row>
    <row r="12" spans="1:4" x14ac:dyDescent="0.25">
      <c r="A12" s="40" t="s">
        <v>14</v>
      </c>
      <c r="B12" s="19">
        <v>292</v>
      </c>
      <c r="C12" s="75">
        <f t="shared" si="0"/>
        <v>3.2491376432624904E-2</v>
      </c>
      <c r="D12" s="18"/>
    </row>
    <row r="13" spans="1:4" x14ac:dyDescent="0.25">
      <c r="A13" s="40" t="s">
        <v>11</v>
      </c>
      <c r="B13" s="19">
        <v>288</v>
      </c>
      <c r="C13" s="75">
        <f t="shared" si="0"/>
        <v>3.2046289084232779E-2</v>
      </c>
      <c r="D13" s="18"/>
    </row>
    <row r="14" spans="1:4" x14ac:dyDescent="0.25">
      <c r="A14" s="40" t="s">
        <v>17</v>
      </c>
      <c r="B14" s="19">
        <v>185</v>
      </c>
      <c r="C14" s="75">
        <f t="shared" si="0"/>
        <v>2.0585289863135639E-2</v>
      </c>
      <c r="D14" s="18"/>
    </row>
    <row r="15" spans="1:4" x14ac:dyDescent="0.25">
      <c r="A15" s="40" t="s">
        <v>23</v>
      </c>
      <c r="B15" s="19">
        <v>178</v>
      </c>
      <c r="C15" s="75">
        <f t="shared" si="0"/>
        <v>1.9806387003449426E-2</v>
      </c>
      <c r="D15" s="18"/>
    </row>
    <row r="16" spans="1:4" x14ac:dyDescent="0.25">
      <c r="A16" s="40" t="s">
        <v>2</v>
      </c>
      <c r="B16" s="19">
        <v>168</v>
      </c>
      <c r="C16" s="75">
        <f t="shared" si="0"/>
        <v>1.8693668632469122E-2</v>
      </c>
      <c r="D16" s="18"/>
    </row>
    <row r="17" spans="1:4" x14ac:dyDescent="0.25">
      <c r="A17" s="40" t="s">
        <v>15</v>
      </c>
      <c r="B17" s="19">
        <v>157</v>
      </c>
      <c r="C17" s="75">
        <f t="shared" si="0"/>
        <v>1.7469678424390785E-2</v>
      </c>
      <c r="D17" s="18"/>
    </row>
    <row r="18" spans="1:4" x14ac:dyDescent="0.25">
      <c r="A18" s="40" t="s">
        <v>24</v>
      </c>
      <c r="B18" s="19">
        <v>152</v>
      </c>
      <c r="C18" s="75">
        <f t="shared" si="0"/>
        <v>1.6913319238900635E-2</v>
      </c>
      <c r="D18" s="18"/>
    </row>
    <row r="19" spans="1:4" x14ac:dyDescent="0.25">
      <c r="A19" s="40" t="s">
        <v>10</v>
      </c>
      <c r="B19" s="19">
        <v>111</v>
      </c>
      <c r="C19" s="75">
        <f t="shared" si="0"/>
        <v>1.2351173917881384E-2</v>
      </c>
      <c r="D19" s="18"/>
    </row>
    <row r="20" spans="1:4" x14ac:dyDescent="0.25">
      <c r="A20" s="40" t="s">
        <v>49</v>
      </c>
      <c r="B20" s="19">
        <v>325</v>
      </c>
      <c r="C20" s="75">
        <f t="shared" si="0"/>
        <v>3.6163347056859911E-2</v>
      </c>
      <c r="D20" s="18"/>
    </row>
    <row r="21" spans="1:4" x14ac:dyDescent="0.25">
      <c r="A21" s="119" t="s">
        <v>31</v>
      </c>
      <c r="B21" s="91">
        <f>SUM(B4:B20)</f>
        <v>8987</v>
      </c>
      <c r="C21" s="94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14"/>
  <sheetViews>
    <sheetView workbookViewId="0"/>
  </sheetViews>
  <sheetFormatPr defaultRowHeight="15" x14ac:dyDescent="0.25"/>
  <cols>
    <col min="1" max="1" width="18.140625" style="34" customWidth="1"/>
    <col min="2" max="2" width="7.85546875" style="34" customWidth="1"/>
    <col min="3" max="3" width="8.5703125" style="34" bestFit="1" customWidth="1"/>
    <col min="4" max="5" width="8" style="34" customWidth="1"/>
    <col min="6" max="6" width="9" style="34" bestFit="1" customWidth="1"/>
    <col min="7" max="7" width="8.140625" style="34" customWidth="1"/>
    <col min="8" max="8" width="8.7109375" style="34" bestFit="1" customWidth="1"/>
    <col min="9" max="9" width="4" style="34" customWidth="1"/>
    <col min="10" max="10" width="10.5703125" style="34" customWidth="1"/>
    <col min="11" max="11" width="11.85546875" style="34" customWidth="1"/>
    <col min="12" max="12" width="11.7109375" style="34" bestFit="1" customWidth="1"/>
    <col min="13" max="20" width="9.140625" style="34"/>
  </cols>
  <sheetData>
    <row r="1" spans="1:12" x14ac:dyDescent="0.25">
      <c r="A1" s="1" t="s">
        <v>139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/>
      <c r="B3" s="155" t="s">
        <v>92</v>
      </c>
      <c r="C3" s="158"/>
      <c r="D3" s="159"/>
      <c r="E3" s="147" t="s">
        <v>93</v>
      </c>
      <c r="F3" s="160"/>
      <c r="G3" s="161"/>
      <c r="H3" s="42"/>
      <c r="I3" s="42"/>
      <c r="J3" s="42"/>
      <c r="K3" s="108" t="s">
        <v>63</v>
      </c>
      <c r="L3" s="108" t="s">
        <v>64</v>
      </c>
    </row>
    <row r="4" spans="1:12" ht="45" x14ac:dyDescent="0.25">
      <c r="A4" s="80" t="s">
        <v>117</v>
      </c>
      <c r="B4" s="43" t="s">
        <v>113</v>
      </c>
      <c r="C4" s="41" t="s">
        <v>114</v>
      </c>
      <c r="D4" s="44" t="s">
        <v>62</v>
      </c>
      <c r="E4" s="43" t="s">
        <v>115</v>
      </c>
      <c r="F4" s="41" t="s">
        <v>116</v>
      </c>
      <c r="G4" s="44" t="s">
        <v>62</v>
      </c>
      <c r="H4" s="80" t="s">
        <v>48</v>
      </c>
      <c r="I4" s="42"/>
      <c r="J4" s="82" t="s">
        <v>117</v>
      </c>
      <c r="K4" s="109" t="s">
        <v>118</v>
      </c>
      <c r="L4" s="109" t="s">
        <v>118</v>
      </c>
    </row>
    <row r="5" spans="1:12" x14ac:dyDescent="0.25">
      <c r="A5" s="45" t="s">
        <v>76</v>
      </c>
      <c r="B5" s="120">
        <v>1207</v>
      </c>
      <c r="C5" s="121">
        <v>6</v>
      </c>
      <c r="D5" s="123">
        <f>SUM(B5:C5)</f>
        <v>1213</v>
      </c>
      <c r="E5" s="120">
        <v>0</v>
      </c>
      <c r="F5" s="121">
        <v>215</v>
      </c>
      <c r="G5" s="20">
        <f>SUM(E5:F5)</f>
        <v>215</v>
      </c>
      <c r="H5" s="35">
        <f>D5+G5</f>
        <v>1428</v>
      </c>
      <c r="I5" s="42"/>
      <c r="J5" s="46" t="s">
        <v>76</v>
      </c>
      <c r="K5" s="47">
        <f>D5/H5</f>
        <v>0.84943977591036413</v>
      </c>
      <c r="L5" s="47">
        <f>G5/H5</f>
        <v>0.15056022408963585</v>
      </c>
    </row>
    <row r="6" spans="1:12" x14ac:dyDescent="0.25">
      <c r="A6" s="46" t="s">
        <v>77</v>
      </c>
      <c r="B6" s="120">
        <v>2465</v>
      </c>
      <c r="C6" s="121">
        <v>31</v>
      </c>
      <c r="D6" s="123">
        <f t="shared" ref="D6:D13" si="0">SUM(B6:C6)</f>
        <v>2496</v>
      </c>
      <c r="E6" s="120">
        <v>0</v>
      </c>
      <c r="F6" s="121">
        <v>142</v>
      </c>
      <c r="G6" s="20">
        <f t="shared" ref="G6:G13" si="1">SUM(E6:F6)</f>
        <v>142</v>
      </c>
      <c r="H6" s="36">
        <f t="shared" ref="H6:H14" si="2">D6+G6</f>
        <v>2638</v>
      </c>
      <c r="I6" s="42"/>
      <c r="J6" s="46" t="s">
        <v>77</v>
      </c>
      <c r="K6" s="47">
        <f t="shared" ref="K6:K13" si="3">D6/H6</f>
        <v>0.94617134192570129</v>
      </c>
      <c r="L6" s="47">
        <f t="shared" ref="L6:L13" si="4">G6/H6</f>
        <v>5.3828658074298714E-2</v>
      </c>
    </row>
    <row r="7" spans="1:12" x14ac:dyDescent="0.25">
      <c r="A7" s="46" t="s">
        <v>79</v>
      </c>
      <c r="B7" s="120">
        <v>1197</v>
      </c>
      <c r="C7" s="121">
        <v>31</v>
      </c>
      <c r="D7" s="123">
        <f t="shared" si="0"/>
        <v>1228</v>
      </c>
      <c r="E7" s="120">
        <v>0</v>
      </c>
      <c r="F7" s="121">
        <v>32</v>
      </c>
      <c r="G7" s="20">
        <f t="shared" si="1"/>
        <v>32</v>
      </c>
      <c r="H7" s="36">
        <f t="shared" si="2"/>
        <v>1260</v>
      </c>
      <c r="I7" s="42"/>
      <c r="J7" s="46" t="s">
        <v>79</v>
      </c>
      <c r="K7" s="47">
        <f t="shared" si="3"/>
        <v>0.97460317460317458</v>
      </c>
      <c r="L7" s="47">
        <f t="shared" si="4"/>
        <v>2.5396825396825397E-2</v>
      </c>
    </row>
    <row r="8" spans="1:12" x14ac:dyDescent="0.25">
      <c r="A8" s="46" t="s">
        <v>80</v>
      </c>
      <c r="B8" s="120">
        <v>1141</v>
      </c>
      <c r="C8" s="121">
        <v>62</v>
      </c>
      <c r="D8" s="123">
        <f t="shared" si="0"/>
        <v>1203</v>
      </c>
      <c r="E8" s="120">
        <v>0</v>
      </c>
      <c r="F8" s="121">
        <v>25</v>
      </c>
      <c r="G8" s="20">
        <f t="shared" si="1"/>
        <v>25</v>
      </c>
      <c r="H8" s="36">
        <f t="shared" si="2"/>
        <v>1228</v>
      </c>
      <c r="I8" s="42"/>
      <c r="J8" s="46" t="s">
        <v>80</v>
      </c>
      <c r="K8" s="47">
        <f t="shared" si="3"/>
        <v>0.97964169381107491</v>
      </c>
      <c r="L8" s="47">
        <f t="shared" si="4"/>
        <v>2.035830618892508E-2</v>
      </c>
    </row>
    <row r="9" spans="1:12" x14ac:dyDescent="0.25">
      <c r="A9" s="46" t="s">
        <v>81</v>
      </c>
      <c r="B9" s="120">
        <v>1249</v>
      </c>
      <c r="C9" s="121">
        <v>156</v>
      </c>
      <c r="D9" s="123">
        <f t="shared" si="0"/>
        <v>1405</v>
      </c>
      <c r="E9" s="120">
        <v>0</v>
      </c>
      <c r="F9" s="121">
        <v>9</v>
      </c>
      <c r="G9" s="20">
        <f t="shared" si="1"/>
        <v>9</v>
      </c>
      <c r="H9" s="36">
        <f t="shared" si="2"/>
        <v>1414</v>
      </c>
      <c r="I9" s="42"/>
      <c r="J9" s="46" t="s">
        <v>81</v>
      </c>
      <c r="K9" s="47">
        <f t="shared" si="3"/>
        <v>0.99363507779349358</v>
      </c>
      <c r="L9" s="47">
        <f t="shared" si="4"/>
        <v>6.3649222065063652E-3</v>
      </c>
    </row>
    <row r="10" spans="1:12" x14ac:dyDescent="0.25">
      <c r="A10" s="46" t="s">
        <v>83</v>
      </c>
      <c r="B10" s="120">
        <v>571</v>
      </c>
      <c r="C10" s="121">
        <v>114</v>
      </c>
      <c r="D10" s="123">
        <f t="shared" si="0"/>
        <v>685</v>
      </c>
      <c r="E10" s="120">
        <v>0</v>
      </c>
      <c r="F10" s="121">
        <v>2</v>
      </c>
      <c r="G10" s="20">
        <f t="shared" si="1"/>
        <v>2</v>
      </c>
      <c r="H10" s="36">
        <f t="shared" si="2"/>
        <v>687</v>
      </c>
      <c r="I10" s="42"/>
      <c r="J10" s="46" t="s">
        <v>83</v>
      </c>
      <c r="K10" s="47">
        <f t="shared" si="3"/>
        <v>0.99708879184861721</v>
      </c>
      <c r="L10" s="47">
        <f t="shared" si="4"/>
        <v>2.911208151382824E-3</v>
      </c>
    </row>
    <row r="11" spans="1:12" x14ac:dyDescent="0.25">
      <c r="A11" s="46" t="s">
        <v>84</v>
      </c>
      <c r="B11" s="120">
        <v>212</v>
      </c>
      <c r="C11" s="121">
        <v>47</v>
      </c>
      <c r="D11" s="123">
        <f t="shared" si="0"/>
        <v>259</v>
      </c>
      <c r="E11" s="120">
        <v>0</v>
      </c>
      <c r="F11" s="121">
        <v>0</v>
      </c>
      <c r="G11" s="20">
        <f t="shared" si="1"/>
        <v>0</v>
      </c>
      <c r="H11" s="36">
        <f t="shared" si="2"/>
        <v>259</v>
      </c>
      <c r="I11" s="42"/>
      <c r="J11" s="46" t="s">
        <v>84</v>
      </c>
      <c r="K11" s="47">
        <f t="shared" si="3"/>
        <v>1</v>
      </c>
      <c r="L11" s="47">
        <f t="shared" si="4"/>
        <v>0</v>
      </c>
    </row>
    <row r="12" spans="1:12" x14ac:dyDescent="0.25">
      <c r="A12" s="46" t="s">
        <v>85</v>
      </c>
      <c r="B12" s="120">
        <v>59</v>
      </c>
      <c r="C12" s="121">
        <v>7</v>
      </c>
      <c r="D12" s="123">
        <f t="shared" si="0"/>
        <v>66</v>
      </c>
      <c r="E12" s="120">
        <v>0</v>
      </c>
      <c r="F12" s="121">
        <v>0</v>
      </c>
      <c r="G12" s="20">
        <f t="shared" si="1"/>
        <v>0</v>
      </c>
      <c r="H12" s="36">
        <f t="shared" si="2"/>
        <v>66</v>
      </c>
      <c r="I12" s="42"/>
      <c r="J12" s="46" t="s">
        <v>85</v>
      </c>
      <c r="K12" s="47">
        <f t="shared" si="3"/>
        <v>1</v>
      </c>
      <c r="L12" s="47">
        <f t="shared" si="4"/>
        <v>0</v>
      </c>
    </row>
    <row r="13" spans="1:12" x14ac:dyDescent="0.25">
      <c r="A13" s="46" t="s">
        <v>87</v>
      </c>
      <c r="B13" s="120">
        <v>7</v>
      </c>
      <c r="C13" s="121">
        <v>0</v>
      </c>
      <c r="D13" s="123">
        <f t="shared" si="0"/>
        <v>7</v>
      </c>
      <c r="E13" s="120">
        <v>0</v>
      </c>
      <c r="F13" s="121">
        <v>0</v>
      </c>
      <c r="G13" s="20">
        <f t="shared" si="1"/>
        <v>0</v>
      </c>
      <c r="H13" s="36">
        <f t="shared" si="2"/>
        <v>7</v>
      </c>
      <c r="I13" s="42"/>
      <c r="J13" s="48" t="s">
        <v>87</v>
      </c>
      <c r="K13" s="49">
        <f t="shared" si="3"/>
        <v>1</v>
      </c>
      <c r="L13" s="49">
        <f t="shared" si="4"/>
        <v>0</v>
      </c>
    </row>
    <row r="14" spans="1:12" x14ac:dyDescent="0.25">
      <c r="A14" s="87" t="s">
        <v>31</v>
      </c>
      <c r="B14" s="96">
        <f t="shared" ref="B14:G14" si="5">SUM(B5:B13)</f>
        <v>8108</v>
      </c>
      <c r="C14" s="85">
        <f t="shared" si="5"/>
        <v>454</v>
      </c>
      <c r="D14" s="89">
        <f t="shared" si="5"/>
        <v>8562</v>
      </c>
      <c r="E14" s="96">
        <f t="shared" si="5"/>
        <v>0</v>
      </c>
      <c r="F14" s="85">
        <f t="shared" si="5"/>
        <v>425</v>
      </c>
      <c r="G14" s="85">
        <f t="shared" si="5"/>
        <v>425</v>
      </c>
      <c r="H14" s="91">
        <f t="shared" si="2"/>
        <v>8987</v>
      </c>
      <c r="I14" s="42"/>
      <c r="J14" s="42"/>
      <c r="K14" s="42"/>
      <c r="L14" s="42"/>
    </row>
  </sheetData>
  <mergeCells count="2">
    <mergeCell ref="B3:D3"/>
    <mergeCell ref="E3:G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4"/>
  <sheetViews>
    <sheetView workbookViewId="0"/>
  </sheetViews>
  <sheetFormatPr defaultRowHeight="15" x14ac:dyDescent="0.25"/>
  <cols>
    <col min="1" max="1" width="58.85546875" customWidth="1"/>
    <col min="2" max="2" width="9.42578125" customWidth="1"/>
    <col min="3" max="3" width="11.7109375" customWidth="1"/>
    <col min="4" max="4" width="9.5703125" bestFit="1" customWidth="1"/>
  </cols>
  <sheetData>
    <row r="1" spans="1:4" x14ac:dyDescent="0.25">
      <c r="A1" s="2" t="s">
        <v>125</v>
      </c>
    </row>
    <row r="3" spans="1:4" x14ac:dyDescent="0.25">
      <c r="A3" s="79" t="s">
        <v>32</v>
      </c>
      <c r="B3" s="82" t="s">
        <v>30</v>
      </c>
      <c r="C3" s="82" t="s">
        <v>40</v>
      </c>
      <c r="D3" s="82" t="s">
        <v>41</v>
      </c>
    </row>
    <row r="4" spans="1:4" x14ac:dyDescent="0.25">
      <c r="A4" s="76" t="s">
        <v>33</v>
      </c>
      <c r="B4" s="102">
        <f>SUM(B5:B8)</f>
        <v>2403</v>
      </c>
      <c r="C4" s="103">
        <f>B4/B14</f>
        <v>0.26738622454656724</v>
      </c>
      <c r="D4" s="104"/>
    </row>
    <row r="5" spans="1:4" x14ac:dyDescent="0.25">
      <c r="A5" s="55" t="s">
        <v>34</v>
      </c>
      <c r="B5" s="19">
        <v>2249</v>
      </c>
      <c r="C5" s="51">
        <f>B5/$B$14</f>
        <v>0.25025036163347059</v>
      </c>
      <c r="D5" s="59">
        <f>B5/$B$4</f>
        <v>0.93591344153141909</v>
      </c>
    </row>
    <row r="6" spans="1:4" x14ac:dyDescent="0.25">
      <c r="A6" s="55" t="s">
        <v>35</v>
      </c>
      <c r="B6" s="19">
        <v>0</v>
      </c>
      <c r="C6" s="51">
        <f t="shared" ref="C6:C8" si="0">B6/$B$14</f>
        <v>0</v>
      </c>
      <c r="D6" s="59">
        <f t="shared" ref="D6:D8" si="1">B6/$B$4</f>
        <v>0</v>
      </c>
    </row>
    <row r="7" spans="1:4" x14ac:dyDescent="0.25">
      <c r="A7" s="56" t="s">
        <v>36</v>
      </c>
      <c r="B7" s="19">
        <v>84</v>
      </c>
      <c r="C7" s="51">
        <f t="shared" si="0"/>
        <v>9.3468343162345612E-3</v>
      </c>
      <c r="D7" s="59">
        <f t="shared" si="1"/>
        <v>3.495630461922597E-2</v>
      </c>
    </row>
    <row r="8" spans="1:4" x14ac:dyDescent="0.25">
      <c r="A8" s="16" t="s">
        <v>37</v>
      </c>
      <c r="B8" s="57">
        <v>70</v>
      </c>
      <c r="C8" s="58">
        <f t="shared" si="0"/>
        <v>7.7890285968621343E-3</v>
      </c>
      <c r="D8" s="60">
        <f t="shared" si="1"/>
        <v>2.9130253849354974E-2</v>
      </c>
    </row>
    <row r="9" spans="1:4" x14ac:dyDescent="0.25">
      <c r="A9" s="76" t="s">
        <v>38</v>
      </c>
      <c r="B9" s="102">
        <f>SUM(B10:B13)</f>
        <v>6584</v>
      </c>
      <c r="C9" s="103">
        <f>B9/B14</f>
        <v>0.73261377545343276</v>
      </c>
      <c r="D9" s="104"/>
    </row>
    <row r="10" spans="1:4" x14ac:dyDescent="0.25">
      <c r="A10" s="55" t="s">
        <v>34</v>
      </c>
      <c r="B10" s="19">
        <v>5859</v>
      </c>
      <c r="C10" s="51">
        <f>B10/$B$14</f>
        <v>0.65194169355736065</v>
      </c>
      <c r="D10" s="59">
        <f>B10/$B$9</f>
        <v>0.88988456865127585</v>
      </c>
    </row>
    <row r="11" spans="1:4" x14ac:dyDescent="0.25">
      <c r="A11" s="55" t="s">
        <v>35</v>
      </c>
      <c r="B11" s="19">
        <v>0</v>
      </c>
      <c r="C11" s="51">
        <f t="shared" ref="C11:C13" si="2">B11/$B$14</f>
        <v>0</v>
      </c>
      <c r="D11" s="59">
        <f t="shared" ref="D11:D13" si="3">B11/$B$9</f>
        <v>0</v>
      </c>
    </row>
    <row r="12" spans="1:4" x14ac:dyDescent="0.25">
      <c r="A12" s="56" t="s">
        <v>39</v>
      </c>
      <c r="B12" s="19">
        <v>370</v>
      </c>
      <c r="C12" s="51">
        <f t="shared" si="2"/>
        <v>4.1170579726271278E-2</v>
      </c>
      <c r="D12" s="59">
        <f t="shared" si="3"/>
        <v>5.6196840826245445E-2</v>
      </c>
    </row>
    <row r="13" spans="1:4" x14ac:dyDescent="0.25">
      <c r="A13" s="16" t="s">
        <v>37</v>
      </c>
      <c r="B13" s="57">
        <v>355</v>
      </c>
      <c r="C13" s="58">
        <f t="shared" si="2"/>
        <v>3.950150216980082E-2</v>
      </c>
      <c r="D13" s="60">
        <f t="shared" si="3"/>
        <v>5.3918590522478736E-2</v>
      </c>
    </row>
    <row r="14" spans="1:4" x14ac:dyDescent="0.25">
      <c r="A14" s="90" t="s">
        <v>31</v>
      </c>
      <c r="B14" s="91">
        <f>B4+B9</f>
        <v>8987</v>
      </c>
      <c r="C14" s="88"/>
      <c r="D14" s="86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C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6"/>
  <sheetViews>
    <sheetView tabSelected="1" workbookViewId="0"/>
  </sheetViews>
  <sheetFormatPr defaultRowHeight="15" x14ac:dyDescent="0.25"/>
  <cols>
    <col min="1" max="1" width="24.7109375" customWidth="1"/>
    <col min="2" max="2" width="8.7109375" bestFit="1" customWidth="1"/>
    <col min="3" max="3" width="9" customWidth="1"/>
    <col min="4" max="4" width="8.42578125" customWidth="1"/>
    <col min="5" max="5" width="6.42578125" customWidth="1"/>
    <col min="6" max="6" width="10.28515625" customWidth="1"/>
    <col min="7" max="7" width="6.5703125" bestFit="1" customWidth="1"/>
    <col min="8" max="8" width="9" customWidth="1"/>
    <col min="12" max="12" width="59" bestFit="1" customWidth="1"/>
  </cols>
  <sheetData>
    <row r="1" spans="1:8" x14ac:dyDescent="0.25">
      <c r="A1" s="2" t="s">
        <v>126</v>
      </c>
    </row>
    <row r="3" spans="1:8" ht="30" x14ac:dyDescent="0.25">
      <c r="A3" s="79" t="s">
        <v>42</v>
      </c>
      <c r="B3" s="82" t="s">
        <v>43</v>
      </c>
      <c r="C3" s="109" t="s">
        <v>44</v>
      </c>
      <c r="E3" s="5"/>
      <c r="F3" s="80" t="s">
        <v>45</v>
      </c>
      <c r="G3" s="83"/>
      <c r="H3" s="83"/>
    </row>
    <row r="4" spans="1:8" x14ac:dyDescent="0.25">
      <c r="A4" s="78" t="s">
        <v>20</v>
      </c>
      <c r="B4" s="62">
        <v>3478</v>
      </c>
      <c r="C4" s="63">
        <f t="shared" ref="C4:C10" si="0">B4/$B$11</f>
        <v>0.38700344942695003</v>
      </c>
      <c r="E4" s="5"/>
      <c r="F4" s="54" t="s">
        <v>46</v>
      </c>
      <c r="G4" s="130">
        <f>B4+B7</f>
        <v>4846</v>
      </c>
      <c r="H4" s="131">
        <f>G4/$G$6</f>
        <v>0.53922332257705574</v>
      </c>
    </row>
    <row r="5" spans="1:8" x14ac:dyDescent="0.25">
      <c r="A5" s="55" t="s">
        <v>5</v>
      </c>
      <c r="B5" s="19">
        <v>2177</v>
      </c>
      <c r="C5" s="59">
        <f t="shared" si="0"/>
        <v>0.24223878936241236</v>
      </c>
      <c r="E5" s="5"/>
      <c r="F5" s="54" t="s">
        <v>47</v>
      </c>
      <c r="G5" s="130">
        <f>B5+B6+B8+B9+B10</f>
        <v>4141</v>
      </c>
      <c r="H5" s="131">
        <f>G5/$G$6</f>
        <v>0.46077667742294426</v>
      </c>
    </row>
    <row r="6" spans="1:8" x14ac:dyDescent="0.25">
      <c r="A6" s="55" t="s">
        <v>9</v>
      </c>
      <c r="B6" s="19">
        <v>1923</v>
      </c>
      <c r="C6" s="59">
        <f t="shared" si="0"/>
        <v>0.21397574273951264</v>
      </c>
      <c r="E6" s="5"/>
      <c r="F6" s="90" t="s">
        <v>122</v>
      </c>
      <c r="G6" s="91">
        <f>SUM(G4:G5)</f>
        <v>8987</v>
      </c>
      <c r="H6" s="86"/>
    </row>
    <row r="7" spans="1:8" x14ac:dyDescent="0.25">
      <c r="A7" s="55" t="s">
        <v>19</v>
      </c>
      <c r="B7" s="19">
        <v>1368</v>
      </c>
      <c r="C7" s="59">
        <f t="shared" si="0"/>
        <v>0.15221987315010571</v>
      </c>
      <c r="E7" s="5"/>
      <c r="F7" s="5"/>
      <c r="G7" s="5"/>
      <c r="H7" s="5"/>
    </row>
    <row r="8" spans="1:8" x14ac:dyDescent="0.25">
      <c r="A8" s="55" t="s">
        <v>27</v>
      </c>
      <c r="B8" s="19">
        <v>20</v>
      </c>
      <c r="C8" s="59">
        <f t="shared" si="0"/>
        <v>2.2254367419606096E-3</v>
      </c>
      <c r="E8" s="5"/>
      <c r="F8" s="5"/>
      <c r="G8" s="5"/>
      <c r="H8" s="5"/>
    </row>
    <row r="9" spans="1:8" x14ac:dyDescent="0.25">
      <c r="A9" s="55" t="s">
        <v>28</v>
      </c>
      <c r="B9" s="19">
        <v>12</v>
      </c>
      <c r="C9" s="59">
        <f t="shared" si="0"/>
        <v>1.3352620451763659E-3</v>
      </c>
      <c r="E9" s="5"/>
      <c r="F9" s="5"/>
      <c r="G9" s="5"/>
      <c r="H9" s="5"/>
    </row>
    <row r="10" spans="1:8" x14ac:dyDescent="0.25">
      <c r="A10" s="55" t="s">
        <v>26</v>
      </c>
      <c r="B10" s="19">
        <v>9</v>
      </c>
      <c r="C10" s="59">
        <f t="shared" si="0"/>
        <v>1.0014465338822743E-3</v>
      </c>
      <c r="E10" s="5"/>
      <c r="F10" s="5"/>
      <c r="G10" s="5"/>
      <c r="H10" s="5"/>
    </row>
    <row r="11" spans="1:8" x14ac:dyDescent="0.25">
      <c r="A11" s="90" t="s">
        <v>31</v>
      </c>
      <c r="B11" s="91">
        <f>SUM(B4:B10)</f>
        <v>8987</v>
      </c>
      <c r="C11" s="86"/>
      <c r="E11" s="5"/>
      <c r="F11" s="5"/>
      <c r="G11" s="5"/>
      <c r="H11" s="5"/>
    </row>
    <row r="12" spans="1:8" x14ac:dyDescent="0.25">
      <c r="B12" s="18"/>
    </row>
    <row r="14" spans="1:8" s="37" customFormat="1" x14ac:dyDescent="0.25"/>
    <row r="16" spans="1:8" s="37" customFormat="1" x14ac:dyDescent="0.25"/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41"/>
  <sheetViews>
    <sheetView workbookViewId="0"/>
  </sheetViews>
  <sheetFormatPr defaultRowHeight="15" x14ac:dyDescent="0.25"/>
  <cols>
    <col min="1" max="1" width="34.28515625" customWidth="1"/>
    <col min="2" max="2" width="9.140625" style="18"/>
    <col min="3" max="3" width="10.5703125" customWidth="1"/>
    <col min="5" max="5" width="4.28515625" customWidth="1"/>
    <col min="6" max="6" width="15.85546875" customWidth="1"/>
    <col min="9" max="9" width="4.42578125" style="18" customWidth="1"/>
  </cols>
  <sheetData>
    <row r="1" spans="1:9" x14ac:dyDescent="0.25">
      <c r="A1" s="1" t="s">
        <v>127</v>
      </c>
    </row>
    <row r="3" spans="1:9" ht="27" x14ac:dyDescent="0.25">
      <c r="A3" s="79" t="s">
        <v>53</v>
      </c>
      <c r="B3" s="80" t="s">
        <v>30</v>
      </c>
      <c r="C3" s="81" t="s">
        <v>54</v>
      </c>
      <c r="D3" s="81" t="s">
        <v>55</v>
      </c>
      <c r="F3" s="135" t="s">
        <v>56</v>
      </c>
      <c r="G3" s="136" t="s">
        <v>57</v>
      </c>
      <c r="H3" s="136" t="s">
        <v>58</v>
      </c>
      <c r="I3" s="137"/>
    </row>
    <row r="4" spans="1:9" x14ac:dyDescent="0.25">
      <c r="A4" s="105" t="s">
        <v>33</v>
      </c>
      <c r="B4" s="102">
        <f>SUM(B5:B11)</f>
        <v>2403</v>
      </c>
      <c r="C4" s="103">
        <f t="shared" ref="C4:C11" si="0">B4/$B$20</f>
        <v>0.26738622454656724</v>
      </c>
      <c r="D4" s="104"/>
      <c r="F4" s="143" t="s">
        <v>33</v>
      </c>
      <c r="G4" s="144"/>
      <c r="H4" s="145"/>
      <c r="I4" s="138"/>
    </row>
    <row r="5" spans="1:9" x14ac:dyDescent="0.25">
      <c r="A5" s="64" t="s">
        <v>5</v>
      </c>
      <c r="B5" s="19">
        <v>718</v>
      </c>
      <c r="C5" s="7">
        <f t="shared" si="0"/>
        <v>7.9893179036385889E-2</v>
      </c>
      <c r="D5" s="75">
        <f>B5/$B$4</f>
        <v>0.29879317519766957</v>
      </c>
      <c r="F5" s="54" t="s">
        <v>47</v>
      </c>
      <c r="G5" s="133">
        <f>B5+B7+B8+B9+B10</f>
        <v>1711</v>
      </c>
      <c r="H5" s="134">
        <f>G5/$G$7</f>
        <v>0.71202663337494798</v>
      </c>
      <c r="I5" s="139"/>
    </row>
    <row r="6" spans="1:9" x14ac:dyDescent="0.25">
      <c r="A6" s="64" t="s">
        <v>20</v>
      </c>
      <c r="B6" s="19">
        <v>652</v>
      </c>
      <c r="C6" s="7">
        <f t="shared" si="0"/>
        <v>7.2549237787915874E-2</v>
      </c>
      <c r="D6" s="75">
        <f t="shared" ref="D6:D8" si="1">B6/$B$4</f>
        <v>0.27132750728256344</v>
      </c>
      <c r="F6" s="54" t="s">
        <v>46</v>
      </c>
      <c r="G6" s="133">
        <f>B6+B11</f>
        <v>692</v>
      </c>
      <c r="H6" s="134">
        <f>G6/$G$7</f>
        <v>0.28797336662505202</v>
      </c>
      <c r="I6" s="139"/>
    </row>
    <row r="7" spans="1:9" x14ac:dyDescent="0.25">
      <c r="A7" s="64" t="s">
        <v>28</v>
      </c>
      <c r="B7" s="19">
        <v>10</v>
      </c>
      <c r="C7" s="7">
        <f t="shared" si="0"/>
        <v>1.1127183709803048E-3</v>
      </c>
      <c r="D7" s="75">
        <f t="shared" si="1"/>
        <v>4.1614648356221393E-3</v>
      </c>
      <c r="F7" s="142" t="s">
        <v>122</v>
      </c>
      <c r="G7" s="130">
        <f>SUM(G5:G6)</f>
        <v>2403</v>
      </c>
      <c r="H7" s="54"/>
      <c r="I7" s="138"/>
    </row>
    <row r="8" spans="1:9" x14ac:dyDescent="0.25">
      <c r="A8" s="64" t="s">
        <v>26</v>
      </c>
      <c r="B8" s="19">
        <v>4</v>
      </c>
      <c r="C8" s="7">
        <f t="shared" si="0"/>
        <v>4.4508734839212194E-4</v>
      </c>
      <c r="D8" s="75">
        <f t="shared" si="1"/>
        <v>1.6645859342488557E-3</v>
      </c>
    </row>
    <row r="9" spans="1:9" x14ac:dyDescent="0.25">
      <c r="A9" s="64" t="s">
        <v>27</v>
      </c>
      <c r="B9" s="19">
        <v>12</v>
      </c>
      <c r="C9" s="7">
        <f t="shared" si="0"/>
        <v>1.3352620451763659E-3</v>
      </c>
      <c r="D9" s="75">
        <f>B9/$B$4</f>
        <v>4.9937578027465668E-3</v>
      </c>
    </row>
    <row r="10" spans="1:9" x14ac:dyDescent="0.25">
      <c r="A10" s="64" t="s">
        <v>9</v>
      </c>
      <c r="B10" s="19">
        <v>967</v>
      </c>
      <c r="C10" s="7">
        <f t="shared" si="0"/>
        <v>0.10759986647379548</v>
      </c>
      <c r="D10" s="75">
        <f t="shared" ref="D10:D11" si="2">B10/$B$4</f>
        <v>0.40241364960466086</v>
      </c>
    </row>
    <row r="11" spans="1:9" x14ac:dyDescent="0.25">
      <c r="A11" s="73" t="s">
        <v>19</v>
      </c>
      <c r="B11" s="57">
        <v>40</v>
      </c>
      <c r="C11" s="30">
        <f t="shared" si="0"/>
        <v>4.4508734839212192E-3</v>
      </c>
      <c r="D11" s="31">
        <f t="shared" si="2"/>
        <v>1.6645859342488557E-2</v>
      </c>
    </row>
    <row r="12" spans="1:9" x14ac:dyDescent="0.25">
      <c r="A12" s="105" t="s">
        <v>38</v>
      </c>
      <c r="B12" s="102">
        <f>SUM(B13:B19)</f>
        <v>6584</v>
      </c>
      <c r="C12" s="103">
        <f t="shared" ref="C12:C19" si="3">B12/$B$20</f>
        <v>0.73261377545343276</v>
      </c>
      <c r="D12" s="104"/>
      <c r="F12" s="143" t="s">
        <v>38</v>
      </c>
      <c r="G12" s="144"/>
      <c r="H12" s="145"/>
    </row>
    <row r="13" spans="1:9" x14ac:dyDescent="0.25">
      <c r="A13" s="64" t="s">
        <v>5</v>
      </c>
      <c r="B13" s="19">
        <v>1459</v>
      </c>
      <c r="C13" s="7">
        <f t="shared" si="3"/>
        <v>0.16234561032602648</v>
      </c>
      <c r="D13" s="75">
        <f>B13/$B$12</f>
        <v>0.22159781287970839</v>
      </c>
      <c r="F13" s="54" t="s">
        <v>47</v>
      </c>
      <c r="G13" s="133">
        <f>B13+B15+B16+B18+B17</f>
        <v>2430</v>
      </c>
      <c r="H13" s="134">
        <f>G13/$G$15</f>
        <v>0.36907654921020655</v>
      </c>
      <c r="I13" s="140"/>
    </row>
    <row r="14" spans="1:9" x14ac:dyDescent="0.25">
      <c r="A14" s="64" t="s">
        <v>20</v>
      </c>
      <c r="B14" s="19">
        <v>2826</v>
      </c>
      <c r="C14" s="7">
        <f t="shared" si="3"/>
        <v>0.31445421163903414</v>
      </c>
      <c r="D14" s="75">
        <f t="shared" ref="D14:D19" si="4">B14/$B$12</f>
        <v>0.42922235722964763</v>
      </c>
      <c r="F14" s="54" t="s">
        <v>46</v>
      </c>
      <c r="G14" s="133">
        <f>B14+B19</f>
        <v>4154</v>
      </c>
      <c r="H14" s="134">
        <f>G14/$G$15</f>
        <v>0.63092345078979339</v>
      </c>
      <c r="I14" s="140"/>
    </row>
    <row r="15" spans="1:9" x14ac:dyDescent="0.25">
      <c r="A15" s="64" t="s">
        <v>28</v>
      </c>
      <c r="B15" s="19">
        <v>2</v>
      </c>
      <c r="C15" s="7">
        <f t="shared" si="3"/>
        <v>2.2254367419606097E-4</v>
      </c>
      <c r="D15" s="75">
        <f t="shared" si="4"/>
        <v>3.0376670716889426E-4</v>
      </c>
      <c r="F15" s="142" t="s">
        <v>122</v>
      </c>
      <c r="G15" s="130">
        <f>SUM(G13:G14)</f>
        <v>6584</v>
      </c>
      <c r="H15" s="54"/>
      <c r="I15" s="38"/>
    </row>
    <row r="16" spans="1:9" x14ac:dyDescent="0.25">
      <c r="A16" s="64" t="s">
        <v>26</v>
      </c>
      <c r="B16" s="19">
        <v>5</v>
      </c>
      <c r="C16" s="7">
        <f t="shared" si="3"/>
        <v>5.563591854901524E-4</v>
      </c>
      <c r="D16" s="75">
        <f t="shared" si="4"/>
        <v>7.5941676792223574E-4</v>
      </c>
    </row>
    <row r="17" spans="1:9" x14ac:dyDescent="0.25">
      <c r="A17" s="64" t="s">
        <v>27</v>
      </c>
      <c r="B17" s="19">
        <v>8</v>
      </c>
      <c r="C17" s="7">
        <f t="shared" si="3"/>
        <v>8.9017469678424389E-4</v>
      </c>
      <c r="D17" s="75">
        <f t="shared" si="4"/>
        <v>1.215066828675577E-3</v>
      </c>
    </row>
    <row r="18" spans="1:9" x14ac:dyDescent="0.25">
      <c r="A18" s="64" t="s">
        <v>9</v>
      </c>
      <c r="B18" s="19">
        <v>956</v>
      </c>
      <c r="C18" s="7">
        <f t="shared" si="3"/>
        <v>0.10637587626571715</v>
      </c>
      <c r="D18" s="75">
        <f t="shared" si="4"/>
        <v>0.14520048602673147</v>
      </c>
    </row>
    <row r="19" spans="1:9" x14ac:dyDescent="0.25">
      <c r="A19" s="73" t="s">
        <v>19</v>
      </c>
      <c r="B19" s="57">
        <v>1328</v>
      </c>
      <c r="C19" s="30">
        <f t="shared" si="3"/>
        <v>0.14776899966618448</v>
      </c>
      <c r="D19" s="31">
        <f t="shared" si="4"/>
        <v>0.20170109356014582</v>
      </c>
    </row>
    <row r="20" spans="1:9" x14ac:dyDescent="0.25">
      <c r="A20" s="90" t="s">
        <v>31</v>
      </c>
      <c r="B20" s="91">
        <f>B4+B12</f>
        <v>8987</v>
      </c>
      <c r="C20" s="88"/>
      <c r="D20" s="86"/>
    </row>
    <row r="21" spans="1:9" x14ac:dyDescent="0.25">
      <c r="C21" s="8"/>
      <c r="D21" s="8"/>
    </row>
    <row r="22" spans="1:9" x14ac:dyDescent="0.25">
      <c r="A22" s="1" t="s">
        <v>128</v>
      </c>
      <c r="B22" s="4"/>
      <c r="C22" s="8"/>
      <c r="D22" s="8"/>
    </row>
    <row r="23" spans="1:9" s="37" customFormat="1" x14ac:dyDescent="0.25">
      <c r="A23" s="1"/>
      <c r="B23" s="4"/>
      <c r="C23" s="8"/>
      <c r="D23" s="8"/>
      <c r="I23" s="18"/>
    </row>
    <row r="24" spans="1:9" ht="27" x14ac:dyDescent="0.25">
      <c r="A24" s="79" t="s">
        <v>53</v>
      </c>
      <c r="B24" s="101" t="s">
        <v>30</v>
      </c>
      <c r="C24" s="81" t="s">
        <v>54</v>
      </c>
      <c r="D24" s="81" t="s">
        <v>55</v>
      </c>
      <c r="F24" s="135" t="s">
        <v>56</v>
      </c>
      <c r="G24" s="136" t="s">
        <v>57</v>
      </c>
      <c r="H24" s="136" t="s">
        <v>58</v>
      </c>
      <c r="I24" s="141"/>
    </row>
    <row r="25" spans="1:9" x14ac:dyDescent="0.25">
      <c r="A25" s="105" t="s">
        <v>33</v>
      </c>
      <c r="B25" s="102">
        <f>SUM(B26:B32)</f>
        <v>3492</v>
      </c>
      <c r="C25" s="103">
        <f t="shared" ref="C25:C40" si="5">B25/$B$41</f>
        <v>0.29391465364868274</v>
      </c>
      <c r="D25" s="104"/>
      <c r="F25" s="143" t="s">
        <v>33</v>
      </c>
      <c r="G25" s="144"/>
      <c r="H25" s="145"/>
    </row>
    <row r="26" spans="1:9" x14ac:dyDescent="0.25">
      <c r="A26" s="55" t="s">
        <v>5</v>
      </c>
      <c r="B26" s="19">
        <v>1520</v>
      </c>
      <c r="C26" s="132">
        <f t="shared" si="5"/>
        <v>0.12793535897651712</v>
      </c>
      <c r="D26" s="27">
        <f>B26/$B$25</f>
        <v>0.43528064146620848</v>
      </c>
      <c r="F26" s="54" t="s">
        <v>47</v>
      </c>
      <c r="G26" s="133">
        <f>B26+B28+B29+B30+B31</f>
        <v>2701</v>
      </c>
      <c r="H26" s="134">
        <f>G26/$G$28</f>
        <v>0.7734822451317297</v>
      </c>
      <c r="I26" s="140"/>
    </row>
    <row r="27" spans="1:9" x14ac:dyDescent="0.25">
      <c r="A27" s="55" t="s">
        <v>20</v>
      </c>
      <c r="B27" s="19">
        <v>694</v>
      </c>
      <c r="C27" s="132">
        <f t="shared" si="5"/>
        <v>5.8412591532699266E-2</v>
      </c>
      <c r="D27" s="27">
        <f t="shared" ref="D27:D32" si="6">B27/$B$25</f>
        <v>0.19873997709049254</v>
      </c>
      <c r="F27" s="54" t="s">
        <v>46</v>
      </c>
      <c r="G27" s="133">
        <f>B27+B32</f>
        <v>791</v>
      </c>
      <c r="H27" s="134">
        <f>G27/$G$28</f>
        <v>0.22651775486827033</v>
      </c>
      <c r="I27" s="140"/>
    </row>
    <row r="28" spans="1:9" x14ac:dyDescent="0.25">
      <c r="A28" s="55" t="s">
        <v>28</v>
      </c>
      <c r="B28" s="19">
        <v>10</v>
      </c>
      <c r="C28" s="132">
        <f t="shared" si="5"/>
        <v>8.4167999326656005E-4</v>
      </c>
      <c r="D28" s="27">
        <f t="shared" si="6"/>
        <v>2.8636884306987398E-3</v>
      </c>
      <c r="F28" s="142" t="s">
        <v>122</v>
      </c>
      <c r="G28" s="130">
        <f>SUM(G26:G27)</f>
        <v>3492</v>
      </c>
      <c r="H28" s="54"/>
      <c r="I28" s="38"/>
    </row>
    <row r="29" spans="1:9" x14ac:dyDescent="0.25">
      <c r="A29" s="55" t="s">
        <v>26</v>
      </c>
      <c r="B29" s="19">
        <v>3</v>
      </c>
      <c r="C29" s="132">
        <f t="shared" si="5"/>
        <v>2.5250399797996804E-4</v>
      </c>
      <c r="D29" s="27">
        <f t="shared" si="6"/>
        <v>8.5910652920962198E-4</v>
      </c>
    </row>
    <row r="30" spans="1:9" x14ac:dyDescent="0.25">
      <c r="A30" s="55" t="s">
        <v>27</v>
      </c>
      <c r="B30" s="19">
        <v>13</v>
      </c>
      <c r="C30" s="132">
        <f t="shared" si="5"/>
        <v>1.0941839912465281E-3</v>
      </c>
      <c r="D30" s="27">
        <f t="shared" si="6"/>
        <v>3.7227949599083618E-3</v>
      </c>
    </row>
    <row r="31" spans="1:9" x14ac:dyDescent="0.25">
      <c r="A31" s="55" t="s">
        <v>9</v>
      </c>
      <c r="B31" s="19">
        <v>1155</v>
      </c>
      <c r="C31" s="132">
        <f t="shared" si="5"/>
        <v>9.721403922228769E-2</v>
      </c>
      <c r="D31" s="27">
        <f t="shared" si="6"/>
        <v>0.33075601374570446</v>
      </c>
    </row>
    <row r="32" spans="1:9" x14ac:dyDescent="0.25">
      <c r="A32" s="55" t="s">
        <v>19</v>
      </c>
      <c r="B32" s="19">
        <v>97</v>
      </c>
      <c r="C32" s="132">
        <f t="shared" si="5"/>
        <v>8.1642959346856329E-3</v>
      </c>
      <c r="D32" s="27">
        <f t="shared" si="6"/>
        <v>2.7777777777777776E-2</v>
      </c>
    </row>
    <row r="33" spans="1:9" x14ac:dyDescent="0.25">
      <c r="A33" s="105" t="s">
        <v>38</v>
      </c>
      <c r="B33" s="102">
        <f>SUM(B34:B40)</f>
        <v>8389</v>
      </c>
      <c r="C33" s="103">
        <f t="shared" si="5"/>
        <v>0.70608534635131726</v>
      </c>
      <c r="D33" s="104"/>
      <c r="F33" s="143" t="s">
        <v>38</v>
      </c>
      <c r="G33" s="144"/>
      <c r="H33" s="145"/>
    </row>
    <row r="34" spans="1:9" x14ac:dyDescent="0.25">
      <c r="A34" s="55" t="s">
        <v>5</v>
      </c>
      <c r="B34" s="19">
        <v>2586</v>
      </c>
      <c r="C34" s="132">
        <f t="shared" si="5"/>
        <v>0.21765844625873243</v>
      </c>
      <c r="D34" s="27">
        <f>B34/$B$33</f>
        <v>0.3082608177375134</v>
      </c>
      <c r="F34" s="54" t="s">
        <v>47</v>
      </c>
      <c r="G34" s="133">
        <f>B36+B37+B38+B39+B34</f>
        <v>4081</v>
      </c>
      <c r="H34" s="134">
        <f>G34/$G$36</f>
        <v>0.48647037787578973</v>
      </c>
      <c r="I34" s="140"/>
    </row>
    <row r="35" spans="1:9" x14ac:dyDescent="0.25">
      <c r="A35" s="55" t="s">
        <v>20</v>
      </c>
      <c r="B35" s="19">
        <v>2826</v>
      </c>
      <c r="C35" s="132">
        <f t="shared" si="5"/>
        <v>0.23785876609712986</v>
      </c>
      <c r="D35" s="27">
        <f t="shared" ref="D35:D40" si="7">B35/$B$33</f>
        <v>0.33686971033496244</v>
      </c>
      <c r="F35" s="54" t="s">
        <v>46</v>
      </c>
      <c r="G35" s="133">
        <f>B35+B40</f>
        <v>4308</v>
      </c>
      <c r="H35" s="134">
        <f>G35/$G$36</f>
        <v>0.51352962212421027</v>
      </c>
      <c r="I35" s="140"/>
    </row>
    <row r="36" spans="1:9" x14ac:dyDescent="0.25">
      <c r="A36" s="55" t="s">
        <v>28</v>
      </c>
      <c r="B36" s="19">
        <v>2</v>
      </c>
      <c r="C36" s="132">
        <f t="shared" si="5"/>
        <v>1.6833599865331202E-4</v>
      </c>
      <c r="D36" s="27">
        <f t="shared" si="7"/>
        <v>2.3840743831207532E-4</v>
      </c>
      <c r="F36" s="142" t="s">
        <v>122</v>
      </c>
      <c r="G36" s="130">
        <f>SUM(G34:G35)</f>
        <v>8389</v>
      </c>
      <c r="H36" s="54"/>
      <c r="I36" s="38"/>
    </row>
    <row r="37" spans="1:9" x14ac:dyDescent="0.25">
      <c r="A37" s="55" t="s">
        <v>26</v>
      </c>
      <c r="B37" s="19">
        <v>4</v>
      </c>
      <c r="C37" s="132">
        <f t="shared" si="5"/>
        <v>3.3667199730662403E-4</v>
      </c>
      <c r="D37" s="27">
        <f t="shared" si="7"/>
        <v>4.7681487662415065E-4</v>
      </c>
    </row>
    <row r="38" spans="1:9" x14ac:dyDescent="0.25">
      <c r="A38" s="55" t="s">
        <v>27</v>
      </c>
      <c r="B38" s="19">
        <v>9</v>
      </c>
      <c r="C38" s="132">
        <f t="shared" si="5"/>
        <v>7.5751199393990401E-4</v>
      </c>
      <c r="D38" s="27">
        <f t="shared" si="7"/>
        <v>1.072833472404339E-3</v>
      </c>
    </row>
    <row r="39" spans="1:9" x14ac:dyDescent="0.25">
      <c r="A39" s="55" t="s">
        <v>9</v>
      </c>
      <c r="B39" s="19">
        <v>1480</v>
      </c>
      <c r="C39" s="132">
        <f t="shared" si="5"/>
        <v>0.12456863900345089</v>
      </c>
      <c r="D39" s="27">
        <f t="shared" si="7"/>
        <v>0.17642150435093576</v>
      </c>
    </row>
    <row r="40" spans="1:9" x14ac:dyDescent="0.25">
      <c r="A40" s="55" t="s">
        <v>19</v>
      </c>
      <c r="B40" s="19">
        <v>1482</v>
      </c>
      <c r="C40" s="132">
        <f t="shared" si="5"/>
        <v>0.12473697500210421</v>
      </c>
      <c r="D40" s="27">
        <f t="shared" si="7"/>
        <v>0.17665991178924784</v>
      </c>
    </row>
    <row r="41" spans="1:9" x14ac:dyDescent="0.25">
      <c r="A41" s="90" t="s">
        <v>31</v>
      </c>
      <c r="B41" s="91">
        <f>B25+B33</f>
        <v>11881</v>
      </c>
      <c r="C41" s="88"/>
      <c r="D41" s="86"/>
    </row>
  </sheetData>
  <sortState ref="A34:B40">
    <sortCondition ref="A34"/>
  </sortState>
  <mergeCells count="4">
    <mergeCell ref="F4:H4"/>
    <mergeCell ref="F12:H12"/>
    <mergeCell ref="F25:H25"/>
    <mergeCell ref="F33:H3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1"/>
  <sheetViews>
    <sheetView workbookViewId="0"/>
  </sheetViews>
  <sheetFormatPr defaultRowHeight="15" x14ac:dyDescent="0.25"/>
  <cols>
    <col min="1" max="1" width="27.28515625" customWidth="1"/>
    <col min="6" max="6" width="9.85546875" customWidth="1"/>
  </cols>
  <sheetData>
    <row r="1" spans="1:6" x14ac:dyDescent="0.25">
      <c r="A1" s="1" t="s">
        <v>136</v>
      </c>
    </row>
    <row r="2" spans="1:6" x14ac:dyDescent="0.25">
      <c r="A2" s="1"/>
      <c r="B2" s="37"/>
      <c r="C2" s="37"/>
      <c r="D2" s="37"/>
      <c r="E2" s="37"/>
      <c r="F2" s="37"/>
    </row>
    <row r="3" spans="1:6" ht="30" x14ac:dyDescent="0.25">
      <c r="A3" s="82" t="s">
        <v>50</v>
      </c>
      <c r="B3" s="146" t="s">
        <v>51</v>
      </c>
      <c r="C3" s="146"/>
      <c r="D3" s="146"/>
      <c r="E3" s="146"/>
      <c r="F3" s="82" t="s">
        <v>31</v>
      </c>
    </row>
    <row r="4" spans="1:6" x14ac:dyDescent="0.25">
      <c r="A4" s="74"/>
      <c r="B4" s="80">
        <v>2</v>
      </c>
      <c r="C4" s="80">
        <v>3</v>
      </c>
      <c r="D4" s="80">
        <v>4</v>
      </c>
      <c r="E4" s="80">
        <v>5</v>
      </c>
      <c r="F4" s="129"/>
    </row>
    <row r="5" spans="1:6" x14ac:dyDescent="0.25">
      <c r="A5" s="84" t="s">
        <v>33</v>
      </c>
      <c r="B5" s="115">
        <f>SUM(B6:B12)</f>
        <v>1335</v>
      </c>
      <c r="C5" s="115">
        <f>SUM(C6:C12)</f>
        <v>254</v>
      </c>
      <c r="D5" s="115">
        <f>SUM(D6:D12)</f>
        <v>50</v>
      </c>
      <c r="E5" s="115">
        <f>SUM(E6:E12)</f>
        <v>5</v>
      </c>
      <c r="F5" s="115">
        <f t="shared" ref="F5:F21" si="0">SUM(B5:E5)</f>
        <v>1644</v>
      </c>
    </row>
    <row r="6" spans="1:6" x14ac:dyDescent="0.25">
      <c r="A6" s="55" t="s">
        <v>5</v>
      </c>
      <c r="B6" s="19">
        <v>645</v>
      </c>
      <c r="C6" s="19">
        <v>85</v>
      </c>
      <c r="D6" s="19">
        <v>15</v>
      </c>
      <c r="E6" s="19">
        <v>1</v>
      </c>
      <c r="F6" s="128">
        <f t="shared" si="0"/>
        <v>746</v>
      </c>
    </row>
    <row r="7" spans="1:6" x14ac:dyDescent="0.25">
      <c r="A7" s="55" t="s">
        <v>20</v>
      </c>
      <c r="B7" s="19">
        <v>56</v>
      </c>
      <c r="C7" s="19">
        <v>76</v>
      </c>
      <c r="D7" s="19">
        <v>17</v>
      </c>
      <c r="E7" s="19">
        <v>2</v>
      </c>
      <c r="F7" s="128">
        <f t="shared" si="0"/>
        <v>151</v>
      </c>
    </row>
    <row r="8" spans="1:6" x14ac:dyDescent="0.25">
      <c r="A8" s="55" t="s">
        <v>28</v>
      </c>
      <c r="B8" s="19">
        <v>0</v>
      </c>
      <c r="C8" s="19">
        <v>0</v>
      </c>
      <c r="D8" s="19">
        <v>0</v>
      </c>
      <c r="E8" s="19">
        <v>0</v>
      </c>
      <c r="F8" s="128">
        <f t="shared" si="0"/>
        <v>0</v>
      </c>
    </row>
    <row r="9" spans="1:6" x14ac:dyDescent="0.25">
      <c r="A9" s="55" t="s">
        <v>26</v>
      </c>
      <c r="B9" s="19">
        <v>0</v>
      </c>
      <c r="C9" s="19">
        <v>0</v>
      </c>
      <c r="D9" s="19">
        <v>0</v>
      </c>
      <c r="E9" s="19">
        <v>0</v>
      </c>
      <c r="F9" s="128">
        <f t="shared" si="0"/>
        <v>0</v>
      </c>
    </row>
    <row r="10" spans="1:6" x14ac:dyDescent="0.25">
      <c r="A10" s="55" t="s">
        <v>27</v>
      </c>
      <c r="B10" s="19">
        <v>1</v>
      </c>
      <c r="C10" s="19">
        <v>0</v>
      </c>
      <c r="D10" s="19">
        <v>0</v>
      </c>
      <c r="E10" s="19">
        <v>0</v>
      </c>
      <c r="F10" s="128">
        <f t="shared" si="0"/>
        <v>1</v>
      </c>
    </row>
    <row r="11" spans="1:6" x14ac:dyDescent="0.25">
      <c r="A11" s="55" t="s">
        <v>9</v>
      </c>
      <c r="B11" s="19">
        <v>624</v>
      </c>
      <c r="C11" s="19">
        <v>85</v>
      </c>
      <c r="D11" s="19">
        <v>15</v>
      </c>
      <c r="E11" s="19">
        <v>1</v>
      </c>
      <c r="F11" s="128">
        <f t="shared" si="0"/>
        <v>725</v>
      </c>
    </row>
    <row r="12" spans="1:6" x14ac:dyDescent="0.25">
      <c r="A12" s="55" t="s">
        <v>19</v>
      </c>
      <c r="B12" s="19">
        <v>9</v>
      </c>
      <c r="C12" s="19">
        <v>8</v>
      </c>
      <c r="D12" s="19">
        <v>3</v>
      </c>
      <c r="E12" s="19">
        <v>1</v>
      </c>
      <c r="F12" s="128">
        <f t="shared" si="0"/>
        <v>21</v>
      </c>
    </row>
    <row r="13" spans="1:6" x14ac:dyDescent="0.25">
      <c r="A13" s="84" t="s">
        <v>38</v>
      </c>
      <c r="B13" s="115">
        <f>SUM(B14:B20)</f>
        <v>1910</v>
      </c>
      <c r="C13" s="115">
        <f>SUM(C14:C20)</f>
        <v>689</v>
      </c>
      <c r="D13" s="115">
        <f>SUM(D14:D20)</f>
        <v>120</v>
      </c>
      <c r="E13" s="115">
        <f>SUM(E14:E20)</f>
        <v>5</v>
      </c>
      <c r="F13" s="115">
        <f t="shared" si="0"/>
        <v>2724</v>
      </c>
    </row>
    <row r="14" spans="1:6" x14ac:dyDescent="0.25">
      <c r="A14" s="55" t="s">
        <v>5</v>
      </c>
      <c r="B14" s="19">
        <v>885</v>
      </c>
      <c r="C14" s="19">
        <v>231</v>
      </c>
      <c r="D14" s="19">
        <v>52</v>
      </c>
      <c r="E14" s="19">
        <v>2</v>
      </c>
      <c r="F14" s="128">
        <f t="shared" si="0"/>
        <v>1170</v>
      </c>
    </row>
    <row r="15" spans="1:6" x14ac:dyDescent="0.25">
      <c r="A15" s="55" t="s">
        <v>20</v>
      </c>
      <c r="B15" s="19">
        <v>182</v>
      </c>
      <c r="C15" s="19">
        <v>220</v>
      </c>
      <c r="D15" s="19">
        <v>9</v>
      </c>
      <c r="E15" s="19">
        <v>1</v>
      </c>
      <c r="F15" s="128">
        <f t="shared" si="0"/>
        <v>412</v>
      </c>
    </row>
    <row r="16" spans="1:6" x14ac:dyDescent="0.25">
      <c r="A16" s="55" t="s">
        <v>28</v>
      </c>
      <c r="B16" s="19">
        <v>0</v>
      </c>
      <c r="C16" s="19">
        <v>0</v>
      </c>
      <c r="D16" s="19">
        <v>0</v>
      </c>
      <c r="E16" s="19">
        <v>0</v>
      </c>
      <c r="F16" s="128">
        <f t="shared" si="0"/>
        <v>0</v>
      </c>
    </row>
    <row r="17" spans="1:6" x14ac:dyDescent="0.25">
      <c r="A17" s="55" t="s">
        <v>26</v>
      </c>
      <c r="B17" s="19">
        <v>1</v>
      </c>
      <c r="C17" s="19">
        <v>0</v>
      </c>
      <c r="D17" s="19">
        <v>0</v>
      </c>
      <c r="E17" s="19">
        <v>0</v>
      </c>
      <c r="F17" s="128">
        <f t="shared" si="0"/>
        <v>1</v>
      </c>
    </row>
    <row r="18" spans="1:6" x14ac:dyDescent="0.25">
      <c r="A18" s="55" t="s">
        <v>27</v>
      </c>
      <c r="B18" s="19">
        <v>0</v>
      </c>
      <c r="C18" s="19">
        <v>0</v>
      </c>
      <c r="D18" s="19">
        <v>1</v>
      </c>
      <c r="E18" s="19">
        <v>0</v>
      </c>
      <c r="F18" s="128">
        <f t="shared" si="0"/>
        <v>1</v>
      </c>
    </row>
    <row r="19" spans="1:6" x14ac:dyDescent="0.25">
      <c r="A19" s="55" t="s">
        <v>9</v>
      </c>
      <c r="B19" s="19">
        <v>804</v>
      </c>
      <c r="C19" s="19">
        <v>229</v>
      </c>
      <c r="D19" s="19">
        <v>53</v>
      </c>
      <c r="E19" s="19">
        <v>2</v>
      </c>
      <c r="F19" s="128">
        <f t="shared" si="0"/>
        <v>1088</v>
      </c>
    </row>
    <row r="20" spans="1:6" x14ac:dyDescent="0.25">
      <c r="A20" s="55" t="s">
        <v>19</v>
      </c>
      <c r="B20" s="19">
        <v>38</v>
      </c>
      <c r="C20" s="19">
        <v>9</v>
      </c>
      <c r="D20" s="19">
        <v>5</v>
      </c>
      <c r="E20" s="19">
        <v>0</v>
      </c>
      <c r="F20" s="128">
        <f t="shared" si="0"/>
        <v>52</v>
      </c>
    </row>
    <row r="21" spans="1:6" x14ac:dyDescent="0.25">
      <c r="A21" s="90" t="s">
        <v>31</v>
      </c>
      <c r="B21" s="91">
        <f>B5+B13</f>
        <v>3245</v>
      </c>
      <c r="C21" s="91">
        <f>C5+C13</f>
        <v>943</v>
      </c>
      <c r="D21" s="91">
        <f>D5+D13</f>
        <v>170</v>
      </c>
      <c r="E21" s="91">
        <f>E5+E13</f>
        <v>10</v>
      </c>
      <c r="F21" s="91">
        <f t="shared" si="0"/>
        <v>4368</v>
      </c>
    </row>
  </sheetData>
  <mergeCells count="1"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6"/>
  <sheetViews>
    <sheetView workbookViewId="0"/>
  </sheetViews>
  <sheetFormatPr defaultRowHeight="15" x14ac:dyDescent="0.25"/>
  <cols>
    <col min="1" max="1" width="59.28515625" customWidth="1"/>
    <col min="2" max="2" width="7.5703125" style="18" bestFit="1" customWidth="1"/>
    <col min="4" max="4" width="4.28515625" customWidth="1"/>
    <col min="5" max="5" width="11.7109375" bestFit="1" customWidth="1"/>
    <col min="6" max="6" width="6.140625" bestFit="1" customWidth="1"/>
    <col min="7" max="7" width="7.140625" bestFit="1" customWidth="1"/>
    <col min="8" max="8" width="6.140625" bestFit="1" customWidth="1"/>
    <col min="9" max="9" width="7.140625" bestFit="1" customWidth="1"/>
    <col min="10" max="10" width="6.5703125" bestFit="1" customWidth="1"/>
  </cols>
  <sheetData>
    <row r="1" spans="1:10" x14ac:dyDescent="0.25">
      <c r="A1" s="1" t="s">
        <v>123</v>
      </c>
    </row>
    <row r="2" spans="1:10" x14ac:dyDescent="0.25">
      <c r="F2" s="147" t="s">
        <v>46</v>
      </c>
      <c r="G2" s="148"/>
      <c r="H2" s="147" t="s">
        <v>47</v>
      </c>
      <c r="I2" s="149"/>
    </row>
    <row r="3" spans="1:10" ht="23.25" x14ac:dyDescent="0.25">
      <c r="A3" s="79" t="s">
        <v>59</v>
      </c>
      <c r="B3" s="80" t="s">
        <v>57</v>
      </c>
      <c r="C3" s="80" t="s">
        <v>60</v>
      </c>
      <c r="F3" s="11" t="s">
        <v>30</v>
      </c>
      <c r="G3" s="12" t="s">
        <v>61</v>
      </c>
      <c r="H3" s="11" t="s">
        <v>30</v>
      </c>
      <c r="I3" s="12" t="s">
        <v>61</v>
      </c>
      <c r="J3" s="13" t="s">
        <v>62</v>
      </c>
    </row>
    <row r="4" spans="1:10" x14ac:dyDescent="0.25">
      <c r="A4" s="64" t="s">
        <v>6</v>
      </c>
      <c r="B4" s="19">
        <v>4196</v>
      </c>
      <c r="C4" s="59">
        <f>B4/$B$8</f>
        <v>0.90120274914089349</v>
      </c>
      <c r="E4" s="14" t="s">
        <v>63</v>
      </c>
      <c r="F4" s="65">
        <f>B4+B6</f>
        <v>4379</v>
      </c>
      <c r="G4" s="69">
        <f>F4/$F$6</f>
        <v>0.94050687285223367</v>
      </c>
      <c r="H4" s="65">
        <f>B11+B13</f>
        <v>4183</v>
      </c>
      <c r="I4" s="69">
        <f>H4/$H$6</f>
        <v>0.96582775340567995</v>
      </c>
      <c r="J4" s="70">
        <f>SUM(F4:H4)</f>
        <v>8562.940506872852</v>
      </c>
    </row>
    <row r="5" spans="1:10" ht="15.75" thickBot="1" x14ac:dyDescent="0.3">
      <c r="A5" s="64" t="s">
        <v>3</v>
      </c>
      <c r="B5" s="19">
        <v>0</v>
      </c>
      <c r="C5" s="59">
        <f t="shared" ref="C5:C7" si="0">B5/$B$8</f>
        <v>0</v>
      </c>
      <c r="E5" s="15" t="s">
        <v>64</v>
      </c>
      <c r="F5" s="66">
        <f>B5+B7</f>
        <v>277</v>
      </c>
      <c r="G5" s="71">
        <f>F5/$F$6</f>
        <v>5.949312714776632E-2</v>
      </c>
      <c r="H5" s="66">
        <f>B12+B14</f>
        <v>148</v>
      </c>
      <c r="I5" s="71">
        <f>H5/$H$6</f>
        <v>3.417224659432002E-2</v>
      </c>
      <c r="J5" s="72">
        <f t="shared" ref="J5:J6" si="1">SUM(F5:H5)</f>
        <v>425.05949312714779</v>
      </c>
    </row>
    <row r="6" spans="1:10" ht="15.75" thickTop="1" x14ac:dyDescent="0.25">
      <c r="A6" s="64" t="s">
        <v>25</v>
      </c>
      <c r="B6" s="19">
        <v>183</v>
      </c>
      <c r="C6" s="59">
        <f t="shared" si="0"/>
        <v>3.9304123711340205E-2</v>
      </c>
      <c r="E6" s="16"/>
      <c r="F6" s="67">
        <f>SUM(F4:F5)</f>
        <v>4656</v>
      </c>
      <c r="G6" s="68"/>
      <c r="H6" s="67">
        <f>SUM(H4:H5)</f>
        <v>4331</v>
      </c>
      <c r="I6" s="68"/>
      <c r="J6" s="68">
        <f t="shared" si="1"/>
        <v>8987</v>
      </c>
    </row>
    <row r="7" spans="1:10" x14ac:dyDescent="0.25">
      <c r="A7" s="64" t="s">
        <v>8</v>
      </c>
      <c r="B7" s="19">
        <v>277</v>
      </c>
      <c r="C7" s="59">
        <f t="shared" si="0"/>
        <v>5.949312714776632E-2</v>
      </c>
    </row>
    <row r="8" spans="1:10" x14ac:dyDescent="0.25">
      <c r="A8" s="90" t="s">
        <v>31</v>
      </c>
      <c r="B8" s="91">
        <f>SUM(B3:B7)</f>
        <v>4656</v>
      </c>
      <c r="C8" s="95"/>
    </row>
    <row r="9" spans="1:10" x14ac:dyDescent="0.25">
      <c r="A9" s="9"/>
      <c r="B9" s="10"/>
      <c r="C9" s="42"/>
    </row>
    <row r="10" spans="1:10" x14ac:dyDescent="0.25">
      <c r="A10" s="79" t="s">
        <v>65</v>
      </c>
      <c r="B10" s="80" t="s">
        <v>57</v>
      </c>
      <c r="C10" s="80" t="s">
        <v>60</v>
      </c>
    </row>
    <row r="11" spans="1:10" x14ac:dyDescent="0.25">
      <c r="A11" s="64" t="s">
        <v>6</v>
      </c>
      <c r="B11" s="19">
        <v>3912</v>
      </c>
      <c r="C11" s="59">
        <f>B11/$B$15</f>
        <v>0.90325559916878317</v>
      </c>
    </row>
    <row r="12" spans="1:10" x14ac:dyDescent="0.25">
      <c r="A12" s="64" t="s">
        <v>3</v>
      </c>
      <c r="B12" s="19">
        <v>0</v>
      </c>
      <c r="C12" s="59">
        <f t="shared" ref="C12:C14" si="2">B12/$B$15</f>
        <v>0</v>
      </c>
    </row>
    <row r="13" spans="1:10" x14ac:dyDescent="0.25">
      <c r="A13" s="64" t="s">
        <v>25</v>
      </c>
      <c r="B13" s="19">
        <v>271</v>
      </c>
      <c r="C13" s="59">
        <f t="shared" si="2"/>
        <v>6.2572154236896785E-2</v>
      </c>
    </row>
    <row r="14" spans="1:10" x14ac:dyDescent="0.25">
      <c r="A14" s="64" t="s">
        <v>8</v>
      </c>
      <c r="B14" s="19">
        <v>148</v>
      </c>
      <c r="C14" s="59">
        <f t="shared" si="2"/>
        <v>3.417224659432002E-2</v>
      </c>
    </row>
    <row r="15" spans="1:10" x14ac:dyDescent="0.25">
      <c r="A15" s="90" t="s">
        <v>31</v>
      </c>
      <c r="B15" s="91">
        <f>SUM(B11:B14)</f>
        <v>4331</v>
      </c>
      <c r="C15" s="94"/>
    </row>
    <row r="16" spans="1:10" x14ac:dyDescent="0.25">
      <c r="A16" s="3"/>
      <c r="B16" s="4"/>
    </row>
  </sheetData>
  <mergeCells count="2">
    <mergeCell ref="F2:G2"/>
    <mergeCell ref="H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9"/>
  <sheetViews>
    <sheetView workbookViewId="0"/>
  </sheetViews>
  <sheetFormatPr defaultRowHeight="15" x14ac:dyDescent="0.25"/>
  <cols>
    <col min="1" max="1" width="59.28515625" style="42" customWidth="1"/>
    <col min="2" max="2" width="7.5703125" style="124" bestFit="1" customWidth="1"/>
    <col min="3" max="3" width="8.85546875" style="124" bestFit="1" customWidth="1"/>
    <col min="4" max="4" width="7.5703125" style="42" bestFit="1" customWidth="1"/>
    <col min="5" max="5" width="9.28515625" style="42" bestFit="1" customWidth="1"/>
    <col min="6" max="6" width="9" style="42" customWidth="1"/>
    <col min="7" max="7" width="9.85546875" style="42" customWidth="1"/>
    <col min="8" max="16384" width="9.140625" style="42"/>
  </cols>
  <sheetData>
    <row r="1" spans="1:7" x14ac:dyDescent="0.25">
      <c r="A1" s="1" t="s">
        <v>129</v>
      </c>
      <c r="D1" s="124"/>
    </row>
    <row r="2" spans="1:7" x14ac:dyDescent="0.25">
      <c r="D2" s="124"/>
    </row>
    <row r="3" spans="1:7" x14ac:dyDescent="0.25">
      <c r="A3" s="79" t="s">
        <v>66</v>
      </c>
      <c r="B3" s="150" t="s">
        <v>0</v>
      </c>
      <c r="C3" s="150"/>
      <c r="D3" s="80"/>
      <c r="E3" s="80"/>
      <c r="F3" s="146" t="s">
        <v>120</v>
      </c>
      <c r="G3" s="150"/>
    </row>
    <row r="4" spans="1:7" x14ac:dyDescent="0.25">
      <c r="A4" s="125" t="s">
        <v>67</v>
      </c>
      <c r="B4" s="80" t="s">
        <v>33</v>
      </c>
      <c r="C4" s="80" t="s">
        <v>38</v>
      </c>
      <c r="D4" s="80" t="s">
        <v>62</v>
      </c>
      <c r="E4" s="80" t="s">
        <v>60</v>
      </c>
      <c r="F4" s="80" t="s">
        <v>33</v>
      </c>
      <c r="G4" s="80" t="s">
        <v>38</v>
      </c>
    </row>
    <row r="5" spans="1:7" x14ac:dyDescent="0.25">
      <c r="A5" s="126" t="s">
        <v>6</v>
      </c>
      <c r="B5" s="121">
        <v>26</v>
      </c>
      <c r="C5" s="121">
        <v>1211</v>
      </c>
      <c r="D5" s="121">
        <f>B5+C5</f>
        <v>1237</v>
      </c>
      <c r="E5" s="51">
        <f>D5/$D$9</f>
        <v>0.93641180923542766</v>
      </c>
      <c r="F5" s="51">
        <f>B5/$D$5</f>
        <v>2.1018593371059015E-2</v>
      </c>
      <c r="G5" s="59">
        <f>C5/$D$5</f>
        <v>0.97898140662894095</v>
      </c>
    </row>
    <row r="6" spans="1:7" x14ac:dyDescent="0.25">
      <c r="A6" s="126" t="s">
        <v>3</v>
      </c>
      <c r="B6" s="121">
        <v>0</v>
      </c>
      <c r="C6" s="121">
        <v>0</v>
      </c>
      <c r="D6" s="121">
        <f t="shared" ref="D6:D8" si="0">B6+C6</f>
        <v>0</v>
      </c>
      <c r="E6" s="51">
        <f>D6/$D$9</f>
        <v>0</v>
      </c>
      <c r="F6" s="51"/>
      <c r="G6" s="59"/>
    </row>
    <row r="7" spans="1:7" x14ac:dyDescent="0.25">
      <c r="A7" s="126" t="s">
        <v>25</v>
      </c>
      <c r="B7" s="121">
        <v>0</v>
      </c>
      <c r="C7" s="121">
        <v>12</v>
      </c>
      <c r="D7" s="121">
        <f t="shared" si="0"/>
        <v>12</v>
      </c>
      <c r="E7" s="51">
        <f>D7/$D$9</f>
        <v>9.0840272520817562E-3</v>
      </c>
      <c r="F7" s="51">
        <f>B7/$D$7</f>
        <v>0</v>
      </c>
      <c r="G7" s="59">
        <f>C7/$D$7</f>
        <v>1</v>
      </c>
    </row>
    <row r="8" spans="1:7" x14ac:dyDescent="0.25">
      <c r="A8" s="126" t="s">
        <v>8</v>
      </c>
      <c r="B8" s="121">
        <v>2</v>
      </c>
      <c r="C8" s="121">
        <v>70</v>
      </c>
      <c r="D8" s="121">
        <f t="shared" si="0"/>
        <v>72</v>
      </c>
      <c r="E8" s="51">
        <f>D8/$D$9</f>
        <v>5.4504163512490537E-2</v>
      </c>
      <c r="F8" s="51">
        <f>B8/$D$8</f>
        <v>2.7777777777777776E-2</v>
      </c>
      <c r="G8" s="59">
        <f>C8/$D$8</f>
        <v>0.97222222222222221</v>
      </c>
    </row>
    <row r="9" spans="1:7" x14ac:dyDescent="0.25">
      <c r="A9" s="90" t="s">
        <v>31</v>
      </c>
      <c r="B9" s="91">
        <f>SUM(B5:B8)</f>
        <v>28</v>
      </c>
      <c r="C9" s="91">
        <f>SUM(C5:C8)</f>
        <v>1293</v>
      </c>
      <c r="D9" s="91">
        <f>SUM(D5:D8)</f>
        <v>1321</v>
      </c>
      <c r="E9" s="117"/>
      <c r="F9" s="127">
        <f>B9/$D$9</f>
        <v>2.1196063588190765E-2</v>
      </c>
      <c r="G9" s="127">
        <f>C9/$D$9</f>
        <v>0.97880393641180918</v>
      </c>
    </row>
    <row r="10" spans="1:7" x14ac:dyDescent="0.25">
      <c r="D10" s="124"/>
    </row>
    <row r="11" spans="1:7" x14ac:dyDescent="0.25">
      <c r="A11" s="1" t="s">
        <v>130</v>
      </c>
      <c r="D11" s="124"/>
    </row>
    <row r="12" spans="1:7" x14ac:dyDescent="0.25">
      <c r="D12" s="124"/>
    </row>
    <row r="13" spans="1:7" ht="15" customHeight="1" x14ac:dyDescent="0.25">
      <c r="A13" s="79" t="s">
        <v>68</v>
      </c>
      <c r="B13" s="150" t="s">
        <v>0</v>
      </c>
      <c r="C13" s="150"/>
      <c r="D13" s="80"/>
      <c r="E13" s="80"/>
      <c r="F13" s="146" t="s">
        <v>120</v>
      </c>
      <c r="G13" s="150"/>
    </row>
    <row r="14" spans="1:7" x14ac:dyDescent="0.25">
      <c r="A14" s="125" t="s">
        <v>67</v>
      </c>
      <c r="B14" s="80" t="s">
        <v>33</v>
      </c>
      <c r="C14" s="80" t="s">
        <v>38</v>
      </c>
      <c r="D14" s="80" t="s">
        <v>62</v>
      </c>
      <c r="E14" s="80" t="s">
        <v>60</v>
      </c>
      <c r="F14" s="80" t="s">
        <v>33</v>
      </c>
      <c r="G14" s="80" t="s">
        <v>38</v>
      </c>
    </row>
    <row r="15" spans="1:7" x14ac:dyDescent="0.25">
      <c r="A15" s="126" t="s">
        <v>6</v>
      </c>
      <c r="B15" s="121">
        <v>578</v>
      </c>
      <c r="C15" s="121">
        <v>2381</v>
      </c>
      <c r="D15" s="121">
        <f t="shared" ref="D15:D18" si="1">B15+C15</f>
        <v>2959</v>
      </c>
      <c r="E15" s="51">
        <f>D15/$D$19</f>
        <v>0.887256371814093</v>
      </c>
      <c r="F15" s="51">
        <f>B15/$D$15</f>
        <v>0.1953362622507604</v>
      </c>
      <c r="G15" s="59">
        <f>C15/$D$15</f>
        <v>0.8046637377492396</v>
      </c>
    </row>
    <row r="16" spans="1:7" x14ac:dyDescent="0.25">
      <c r="A16" s="126" t="s">
        <v>3</v>
      </c>
      <c r="B16" s="121">
        <v>0</v>
      </c>
      <c r="C16" s="121">
        <v>0</v>
      </c>
      <c r="D16" s="121">
        <f t="shared" si="1"/>
        <v>0</v>
      </c>
      <c r="E16" s="51">
        <f t="shared" ref="E16:E18" si="2">D16/$D$19</f>
        <v>0</v>
      </c>
      <c r="F16" s="51"/>
      <c r="G16" s="59"/>
    </row>
    <row r="17" spans="1:7" x14ac:dyDescent="0.25">
      <c r="A17" s="126" t="s">
        <v>25</v>
      </c>
      <c r="B17" s="121">
        <v>17</v>
      </c>
      <c r="C17" s="121">
        <v>154</v>
      </c>
      <c r="D17" s="121">
        <f t="shared" si="1"/>
        <v>171</v>
      </c>
      <c r="E17" s="51">
        <f t="shared" si="2"/>
        <v>5.1274362818590706E-2</v>
      </c>
      <c r="F17" s="51">
        <f>B17/$D$17</f>
        <v>9.9415204678362568E-2</v>
      </c>
      <c r="G17" s="59">
        <f>C17/$D$17</f>
        <v>0.90058479532163738</v>
      </c>
    </row>
    <row r="18" spans="1:7" x14ac:dyDescent="0.25">
      <c r="A18" s="126" t="s">
        <v>8</v>
      </c>
      <c r="B18" s="121">
        <v>33</v>
      </c>
      <c r="C18" s="121">
        <v>172</v>
      </c>
      <c r="D18" s="121">
        <f t="shared" si="1"/>
        <v>205</v>
      </c>
      <c r="E18" s="51">
        <f t="shared" si="2"/>
        <v>6.1469265367316339E-2</v>
      </c>
      <c r="F18" s="51">
        <f>B18/$D$18</f>
        <v>0.16097560975609757</v>
      </c>
      <c r="G18" s="59">
        <f>C18/$D$18</f>
        <v>0.83902439024390241</v>
      </c>
    </row>
    <row r="19" spans="1:7" x14ac:dyDescent="0.25">
      <c r="A19" s="90" t="s">
        <v>31</v>
      </c>
      <c r="B19" s="91">
        <f>SUM(B15:B18)</f>
        <v>628</v>
      </c>
      <c r="C19" s="91">
        <f>SUM(C15:C18)</f>
        <v>2707</v>
      </c>
      <c r="D19" s="91">
        <f>SUM(D15:D18)</f>
        <v>3335</v>
      </c>
      <c r="E19" s="117"/>
      <c r="F19" s="127">
        <f>B19/$D$19</f>
        <v>0.18830584707646178</v>
      </c>
      <c r="G19" s="127">
        <f>C19/$D$19</f>
        <v>0.81169415292353819</v>
      </c>
    </row>
    <row r="20" spans="1:7" x14ac:dyDescent="0.25">
      <c r="D20" s="124"/>
    </row>
    <row r="21" spans="1:7" x14ac:dyDescent="0.25">
      <c r="A21" s="1" t="s">
        <v>131</v>
      </c>
      <c r="D21" s="124"/>
    </row>
    <row r="22" spans="1:7" x14ac:dyDescent="0.25">
      <c r="D22" s="124"/>
    </row>
    <row r="23" spans="1:7" ht="15" customHeight="1" x14ac:dyDescent="0.25">
      <c r="A23" s="79" t="s">
        <v>69</v>
      </c>
      <c r="B23" s="150" t="s">
        <v>0</v>
      </c>
      <c r="C23" s="150"/>
      <c r="D23" s="80"/>
      <c r="E23" s="80"/>
      <c r="F23" s="146" t="s">
        <v>120</v>
      </c>
      <c r="G23" s="150"/>
    </row>
    <row r="24" spans="1:7" x14ac:dyDescent="0.25">
      <c r="A24" s="125" t="s">
        <v>67</v>
      </c>
      <c r="B24" s="80" t="s">
        <v>33</v>
      </c>
      <c r="C24" s="80" t="s">
        <v>38</v>
      </c>
      <c r="D24" s="80" t="s">
        <v>62</v>
      </c>
      <c r="E24" s="80" t="s">
        <v>60</v>
      </c>
      <c r="F24" s="80" t="s">
        <v>33</v>
      </c>
      <c r="G24" s="80" t="s">
        <v>38</v>
      </c>
    </row>
    <row r="25" spans="1:7" x14ac:dyDescent="0.25">
      <c r="A25" s="126" t="s">
        <v>6</v>
      </c>
      <c r="B25" s="121">
        <v>458</v>
      </c>
      <c r="C25" s="121">
        <v>986</v>
      </c>
      <c r="D25" s="121">
        <f t="shared" ref="D25:D28" si="3">B25+C25</f>
        <v>1444</v>
      </c>
      <c r="E25" s="51">
        <f>D25/$D$29</f>
        <v>0.88752304855562381</v>
      </c>
      <c r="F25" s="51">
        <f>B25/$D$25</f>
        <v>0.31717451523545709</v>
      </c>
      <c r="G25" s="59">
        <f>C25/$D$25</f>
        <v>0.68282548476454297</v>
      </c>
    </row>
    <row r="26" spans="1:7" x14ac:dyDescent="0.25">
      <c r="A26" s="126" t="s">
        <v>3</v>
      </c>
      <c r="B26" s="121">
        <v>0</v>
      </c>
      <c r="C26" s="121">
        <v>0</v>
      </c>
      <c r="D26" s="121">
        <f t="shared" si="3"/>
        <v>0</v>
      </c>
      <c r="E26" s="51">
        <f t="shared" ref="E26:E28" si="4">D26/$D$29</f>
        <v>0</v>
      </c>
      <c r="F26" s="51"/>
      <c r="G26" s="59"/>
    </row>
    <row r="27" spans="1:7" x14ac:dyDescent="0.25">
      <c r="A27" s="126" t="s">
        <v>25</v>
      </c>
      <c r="B27" s="121">
        <v>18</v>
      </c>
      <c r="C27" s="121">
        <v>99</v>
      </c>
      <c r="D27" s="121">
        <f t="shared" si="3"/>
        <v>117</v>
      </c>
      <c r="E27" s="51">
        <f t="shared" si="4"/>
        <v>7.1911493546404429E-2</v>
      </c>
      <c r="F27" s="51">
        <f>B27/$D$27</f>
        <v>0.15384615384615385</v>
      </c>
      <c r="G27" s="59">
        <f>C27/$D$27</f>
        <v>0.84615384615384615</v>
      </c>
    </row>
    <row r="28" spans="1:7" x14ac:dyDescent="0.25">
      <c r="A28" s="126" t="s">
        <v>8</v>
      </c>
      <c r="B28" s="121">
        <v>18</v>
      </c>
      <c r="C28" s="121">
        <v>48</v>
      </c>
      <c r="D28" s="121">
        <f t="shared" si="3"/>
        <v>66</v>
      </c>
      <c r="E28" s="51">
        <f t="shared" si="4"/>
        <v>4.0565457897971724E-2</v>
      </c>
      <c r="F28" s="51">
        <f>B28/$D$28</f>
        <v>0.27272727272727271</v>
      </c>
      <c r="G28" s="59">
        <f>C28/$D$28</f>
        <v>0.72727272727272729</v>
      </c>
    </row>
    <row r="29" spans="1:7" x14ac:dyDescent="0.25">
      <c r="A29" s="90" t="s">
        <v>31</v>
      </c>
      <c r="B29" s="91">
        <f>SUM(B25:B28)</f>
        <v>494</v>
      </c>
      <c r="C29" s="91">
        <f>SUM(C25:C28)</f>
        <v>1133</v>
      </c>
      <c r="D29" s="91">
        <f>SUM(D25:D28)</f>
        <v>1627</v>
      </c>
      <c r="E29" s="117"/>
      <c r="F29" s="127">
        <f>B29/$D$29</f>
        <v>0.30362630608481866</v>
      </c>
      <c r="G29" s="127">
        <f>C29/$D$29</f>
        <v>0.69637369391518134</v>
      </c>
    </row>
    <row r="30" spans="1:7" x14ac:dyDescent="0.25">
      <c r="D30" s="124"/>
    </row>
    <row r="31" spans="1:7" x14ac:dyDescent="0.25">
      <c r="A31" s="42" t="s">
        <v>132</v>
      </c>
      <c r="D31" s="124"/>
    </row>
    <row r="32" spans="1:7" x14ac:dyDescent="0.25">
      <c r="D32" s="124"/>
    </row>
    <row r="33" spans="1:7" ht="15" customHeight="1" x14ac:dyDescent="0.25">
      <c r="A33" s="79" t="s">
        <v>121</v>
      </c>
      <c r="B33" s="150" t="s">
        <v>0</v>
      </c>
      <c r="C33" s="150"/>
      <c r="D33" s="80"/>
      <c r="E33" s="80"/>
      <c r="F33" s="146" t="s">
        <v>120</v>
      </c>
      <c r="G33" s="150"/>
    </row>
    <row r="34" spans="1:7" x14ac:dyDescent="0.25">
      <c r="A34" s="125" t="s">
        <v>67</v>
      </c>
      <c r="B34" s="80" t="s">
        <v>33</v>
      </c>
      <c r="C34" s="80" t="s">
        <v>38</v>
      </c>
      <c r="D34" s="80" t="s">
        <v>62</v>
      </c>
      <c r="E34" s="80" t="s">
        <v>60</v>
      </c>
      <c r="F34" s="80" t="s">
        <v>33</v>
      </c>
      <c r="G34" s="80" t="s">
        <v>38</v>
      </c>
    </row>
    <row r="35" spans="1:7" x14ac:dyDescent="0.25">
      <c r="A35" s="126" t="s">
        <v>6</v>
      </c>
      <c r="B35" s="121">
        <v>1187</v>
      </c>
      <c r="C35" s="121">
        <v>1281</v>
      </c>
      <c r="D35" s="121">
        <f t="shared" ref="D35:D39" si="5">B35+C35</f>
        <v>2468</v>
      </c>
      <c r="E35" s="51">
        <f>D35/$D$39</f>
        <v>0.91272189349112431</v>
      </c>
      <c r="F35" s="51">
        <f>B35/$D$35</f>
        <v>0.48095623987034036</v>
      </c>
      <c r="G35" s="59">
        <f>C35/$D$35</f>
        <v>0.51904376012965969</v>
      </c>
    </row>
    <row r="36" spans="1:7" x14ac:dyDescent="0.25">
      <c r="A36" s="126" t="s">
        <v>3</v>
      </c>
      <c r="B36" s="121">
        <v>0</v>
      </c>
      <c r="C36" s="121">
        <v>0</v>
      </c>
      <c r="D36" s="121">
        <f t="shared" si="5"/>
        <v>0</v>
      </c>
      <c r="E36" s="51">
        <f t="shared" ref="E36:E38" si="6">D36/$D$39</f>
        <v>0</v>
      </c>
      <c r="F36" s="51"/>
      <c r="G36" s="59"/>
    </row>
    <row r="37" spans="1:7" x14ac:dyDescent="0.25">
      <c r="A37" s="126" t="s">
        <v>25</v>
      </c>
      <c r="B37" s="121">
        <v>49</v>
      </c>
      <c r="C37" s="121">
        <v>105</v>
      </c>
      <c r="D37" s="121">
        <f t="shared" si="5"/>
        <v>154</v>
      </c>
      <c r="E37" s="51">
        <f>D37/$D$39</f>
        <v>5.6952662721893491E-2</v>
      </c>
      <c r="F37" s="51">
        <f>B37/$D$37</f>
        <v>0.31818181818181818</v>
      </c>
      <c r="G37" s="59">
        <f>C37/$D$37</f>
        <v>0.68181818181818177</v>
      </c>
    </row>
    <row r="38" spans="1:7" x14ac:dyDescent="0.25">
      <c r="A38" s="126" t="s">
        <v>8</v>
      </c>
      <c r="B38" s="121">
        <v>17</v>
      </c>
      <c r="C38" s="121">
        <v>65</v>
      </c>
      <c r="D38" s="121">
        <f t="shared" si="5"/>
        <v>82</v>
      </c>
      <c r="E38" s="51">
        <f t="shared" si="6"/>
        <v>3.0325443786982247E-2</v>
      </c>
      <c r="F38" s="51">
        <f>B38/$D$38</f>
        <v>0.2073170731707317</v>
      </c>
      <c r="G38" s="59">
        <f>C38/$D$38</f>
        <v>0.79268292682926833</v>
      </c>
    </row>
    <row r="39" spans="1:7" x14ac:dyDescent="0.25">
      <c r="A39" s="90" t="s">
        <v>31</v>
      </c>
      <c r="B39" s="91">
        <f>SUM(B35:B38)</f>
        <v>1253</v>
      </c>
      <c r="C39" s="91">
        <f>SUM(C35:C38)</f>
        <v>1451</v>
      </c>
      <c r="D39" s="91">
        <f t="shared" si="5"/>
        <v>2704</v>
      </c>
      <c r="E39" s="117"/>
      <c r="F39" s="127">
        <f>B39/$D$39</f>
        <v>0.46338757396449703</v>
      </c>
      <c r="G39" s="127">
        <f>C39/$D$39</f>
        <v>0.53661242603550297</v>
      </c>
    </row>
  </sheetData>
  <mergeCells count="8">
    <mergeCell ref="B33:C33"/>
    <mergeCell ref="F33:G33"/>
    <mergeCell ref="B3:C3"/>
    <mergeCell ref="F3:G3"/>
    <mergeCell ref="B13:C13"/>
    <mergeCell ref="F13:G13"/>
    <mergeCell ref="B23:C23"/>
    <mergeCell ref="F23:G2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0"/>
  <sheetViews>
    <sheetView workbookViewId="0"/>
  </sheetViews>
  <sheetFormatPr defaultRowHeight="15" x14ac:dyDescent="0.25"/>
  <cols>
    <col min="1" max="1" width="7.140625" bestFit="1" customWidth="1"/>
    <col min="2" max="2" width="15.7109375" customWidth="1"/>
    <col min="3" max="3" width="9.140625" customWidth="1"/>
    <col min="4" max="4" width="8.140625" customWidth="1"/>
    <col min="5" max="5" width="8.7109375" bestFit="1" customWidth="1"/>
    <col min="6" max="6" width="8.7109375" customWidth="1"/>
    <col min="7" max="7" width="7.85546875" customWidth="1"/>
    <col min="8" max="8" width="8.5703125" customWidth="1"/>
    <col min="10" max="10" width="8.5703125" customWidth="1"/>
    <col min="11" max="11" width="7.140625" bestFit="1" customWidth="1"/>
    <col min="12" max="12" width="4.5703125" customWidth="1"/>
    <col min="13" max="13" width="6.140625" bestFit="1" customWidth="1"/>
    <col min="14" max="14" width="7.140625" bestFit="1" customWidth="1"/>
    <col min="16" max="16" width="6.140625" bestFit="1" customWidth="1"/>
    <col min="17" max="17" width="7.140625" bestFit="1" customWidth="1"/>
  </cols>
  <sheetData>
    <row r="1" spans="1:11" x14ac:dyDescent="0.25">
      <c r="A1" s="21" t="s">
        <v>137</v>
      </c>
      <c r="C1" s="23"/>
      <c r="D1" s="23"/>
      <c r="E1" s="23"/>
      <c r="F1" s="23"/>
      <c r="G1" s="17"/>
    </row>
    <row r="3" spans="1:11" x14ac:dyDescent="0.25">
      <c r="B3" s="6"/>
      <c r="C3" s="155" t="s">
        <v>70</v>
      </c>
      <c r="D3" s="156"/>
      <c r="E3" s="157"/>
      <c r="F3" s="155" t="s">
        <v>71</v>
      </c>
      <c r="G3" s="156"/>
      <c r="H3" s="157"/>
      <c r="I3" s="6"/>
    </row>
    <row r="4" spans="1:11" x14ac:dyDescent="0.25">
      <c r="A4" s="18"/>
      <c r="B4" s="79" t="s">
        <v>74</v>
      </c>
      <c r="C4" s="83" t="s">
        <v>75</v>
      </c>
      <c r="D4" s="100" t="s">
        <v>60</v>
      </c>
      <c r="E4" s="83"/>
      <c r="F4" s="83" t="s">
        <v>75</v>
      </c>
      <c r="G4" s="83" t="s">
        <v>60</v>
      </c>
      <c r="H4" s="83"/>
      <c r="I4" s="80" t="s">
        <v>48</v>
      </c>
      <c r="J4" s="83"/>
      <c r="K4" s="83"/>
    </row>
    <row r="5" spans="1:11" x14ac:dyDescent="0.25">
      <c r="A5" s="151" t="s">
        <v>78</v>
      </c>
      <c r="B5" s="22" t="s">
        <v>76</v>
      </c>
      <c r="C5" s="26">
        <v>59</v>
      </c>
      <c r="D5" s="7">
        <f>C5/$C$14</f>
        <v>3.3772180881511162E-2</v>
      </c>
      <c r="E5" s="24"/>
      <c r="F5" s="26">
        <v>174</v>
      </c>
      <c r="G5" s="7">
        <f>F5/$F$14</f>
        <v>6.7337461300309598E-2</v>
      </c>
      <c r="H5" s="24"/>
      <c r="I5" s="20">
        <f t="shared" ref="I5:I13" si="0">C5+F5</f>
        <v>233</v>
      </c>
      <c r="J5" s="51">
        <f>I5/$I$14</f>
        <v>5.3798199030247053E-2</v>
      </c>
      <c r="K5" s="27"/>
    </row>
    <row r="6" spans="1:11" ht="15.75" thickBot="1" x14ac:dyDescent="0.3">
      <c r="A6" s="151"/>
      <c r="B6" s="22" t="s">
        <v>77</v>
      </c>
      <c r="C6" s="28">
        <v>292</v>
      </c>
      <c r="D6" s="50">
        <f t="shared" ref="D6:D13" si="1">C6/$C$14</f>
        <v>0.16714367487120779</v>
      </c>
      <c r="E6" s="25">
        <f>SUM(D5:D6)</f>
        <v>0.20091585575271895</v>
      </c>
      <c r="F6" s="28">
        <v>660</v>
      </c>
      <c r="G6" s="50">
        <f t="shared" ref="G6:G13" si="2">F6/$F$14</f>
        <v>0.25541795665634676</v>
      </c>
      <c r="H6" s="25">
        <f>SUM(G5:G6)</f>
        <v>0.32275541795665635</v>
      </c>
      <c r="I6" s="53">
        <f t="shared" si="0"/>
        <v>952</v>
      </c>
      <c r="J6" s="52">
        <f t="shared" ref="J6:J13" si="3">I6/$I$14</f>
        <v>0.21981066728238283</v>
      </c>
      <c r="K6" s="29">
        <f>SUM(J5:J6)</f>
        <v>0.27360886631262987</v>
      </c>
    </row>
    <row r="7" spans="1:11" ht="15.75" thickTop="1" x14ac:dyDescent="0.25">
      <c r="A7" s="151" t="s">
        <v>82</v>
      </c>
      <c r="B7" s="22" t="s">
        <v>79</v>
      </c>
      <c r="C7" s="26">
        <v>288</v>
      </c>
      <c r="D7" s="7">
        <f t="shared" si="1"/>
        <v>0.16485403548941041</v>
      </c>
      <c r="E7" s="24"/>
      <c r="F7" s="26">
        <v>428</v>
      </c>
      <c r="G7" s="7">
        <f t="shared" si="2"/>
        <v>0.16563467492260062</v>
      </c>
      <c r="H7" s="24"/>
      <c r="I7" s="20">
        <f t="shared" si="0"/>
        <v>716</v>
      </c>
      <c r="J7" s="51">
        <f t="shared" si="3"/>
        <v>0.16531978757792656</v>
      </c>
      <c r="K7" s="27"/>
    </row>
    <row r="8" spans="1:11" x14ac:dyDescent="0.25">
      <c r="A8" s="151"/>
      <c r="B8" s="22" t="s">
        <v>80</v>
      </c>
      <c r="C8" s="26">
        <v>307</v>
      </c>
      <c r="D8" s="7">
        <f t="shared" si="1"/>
        <v>0.17572982255294792</v>
      </c>
      <c r="E8" s="24"/>
      <c r="F8" s="26">
        <v>422</v>
      </c>
      <c r="G8" s="7">
        <f t="shared" si="2"/>
        <v>0.16331269349845201</v>
      </c>
      <c r="H8" s="24"/>
      <c r="I8" s="20">
        <f t="shared" si="0"/>
        <v>729</v>
      </c>
      <c r="J8" s="51">
        <f t="shared" si="3"/>
        <v>0.16832140383283306</v>
      </c>
      <c r="K8" s="27"/>
    </row>
    <row r="9" spans="1:11" ht="15.75" thickBot="1" x14ac:dyDescent="0.3">
      <c r="A9" s="151"/>
      <c r="B9" s="22" t="s">
        <v>81</v>
      </c>
      <c r="C9" s="28">
        <v>389</v>
      </c>
      <c r="D9" s="50">
        <f t="shared" si="1"/>
        <v>0.22266742987979393</v>
      </c>
      <c r="E9" s="25">
        <f>SUM(D7:D9)</f>
        <v>0.56325128792215229</v>
      </c>
      <c r="F9" s="28">
        <v>554</v>
      </c>
      <c r="G9" s="50">
        <f t="shared" si="2"/>
        <v>0.21439628482972137</v>
      </c>
      <c r="H9" s="25">
        <f>SUM(G7:G9)</f>
        <v>0.54334365325077405</v>
      </c>
      <c r="I9" s="53">
        <f t="shared" si="0"/>
        <v>943</v>
      </c>
      <c r="J9" s="52">
        <f t="shared" si="3"/>
        <v>0.21773262525975526</v>
      </c>
      <c r="K9" s="29">
        <f>SUM(J7:J9)</f>
        <v>0.55137381667051488</v>
      </c>
    </row>
    <row r="10" spans="1:11" ht="15.75" thickTop="1" x14ac:dyDescent="0.25">
      <c r="A10" s="151" t="s">
        <v>86</v>
      </c>
      <c r="B10" s="22" t="s">
        <v>83</v>
      </c>
      <c r="C10" s="26">
        <v>254</v>
      </c>
      <c r="D10" s="7">
        <f t="shared" si="1"/>
        <v>0.14539210074413281</v>
      </c>
      <c r="E10" s="24"/>
      <c r="F10" s="26">
        <v>244</v>
      </c>
      <c r="G10" s="7">
        <f t="shared" si="2"/>
        <v>9.4427244582043338E-2</v>
      </c>
      <c r="H10" s="24"/>
      <c r="I10" s="20">
        <f t="shared" si="0"/>
        <v>498</v>
      </c>
      <c r="J10" s="51">
        <f t="shared" si="3"/>
        <v>0.11498499191872547</v>
      </c>
      <c r="K10" s="27"/>
    </row>
    <row r="11" spans="1:11" x14ac:dyDescent="0.25">
      <c r="A11" s="151"/>
      <c r="B11" s="22" t="s">
        <v>84</v>
      </c>
      <c r="C11" s="26">
        <v>124</v>
      </c>
      <c r="D11" s="7">
        <f t="shared" si="1"/>
        <v>7.0978820835718368E-2</v>
      </c>
      <c r="E11" s="24"/>
      <c r="F11" s="26">
        <v>82</v>
      </c>
      <c r="G11" s="7">
        <f t="shared" si="2"/>
        <v>3.1733746130030958E-2</v>
      </c>
      <c r="H11" s="24"/>
      <c r="I11" s="20">
        <f t="shared" si="0"/>
        <v>206</v>
      </c>
      <c r="J11" s="51">
        <f t="shared" si="3"/>
        <v>4.7564072962364347E-2</v>
      </c>
      <c r="K11" s="27"/>
    </row>
    <row r="12" spans="1:11" ht="15.75" thickBot="1" x14ac:dyDescent="0.3">
      <c r="A12" s="151"/>
      <c r="B12" s="22" t="s">
        <v>85</v>
      </c>
      <c r="C12" s="28">
        <v>33</v>
      </c>
      <c r="D12" s="50">
        <f t="shared" si="1"/>
        <v>1.8889524899828276E-2</v>
      </c>
      <c r="E12" s="25">
        <f>SUM(D10:D12)</f>
        <v>0.23526044647967945</v>
      </c>
      <c r="F12" s="28">
        <v>14</v>
      </c>
      <c r="G12" s="50">
        <f t="shared" si="2"/>
        <v>5.4179566563467493E-3</v>
      </c>
      <c r="H12" s="25">
        <f>SUM(G10:G12)</f>
        <v>0.13157894736842105</v>
      </c>
      <c r="I12" s="53">
        <f t="shared" si="0"/>
        <v>47</v>
      </c>
      <c r="J12" s="52">
        <f t="shared" si="3"/>
        <v>1.0851997229277302E-2</v>
      </c>
      <c r="K12" s="29">
        <f>SUM(J10:J12)</f>
        <v>0.1734010621103671</v>
      </c>
    </row>
    <row r="13" spans="1:11" ht="15.75" thickTop="1" x14ac:dyDescent="0.25">
      <c r="A13" s="18"/>
      <c r="B13" s="22" t="s">
        <v>87</v>
      </c>
      <c r="C13" s="26">
        <v>1</v>
      </c>
      <c r="D13" s="7">
        <f t="shared" si="1"/>
        <v>5.7240984544934168E-4</v>
      </c>
      <c r="E13" s="24"/>
      <c r="F13" s="26">
        <v>6</v>
      </c>
      <c r="G13" s="7">
        <f t="shared" si="2"/>
        <v>2.3219814241486067E-3</v>
      </c>
      <c r="H13" s="24"/>
      <c r="I13" s="20">
        <f t="shared" si="0"/>
        <v>7</v>
      </c>
      <c r="J13" s="51">
        <f t="shared" si="3"/>
        <v>1.6162549064881089E-3</v>
      </c>
      <c r="K13" s="27"/>
    </row>
    <row r="14" spans="1:11" x14ac:dyDescent="0.25">
      <c r="A14" s="18"/>
      <c r="B14" s="92" t="s">
        <v>31</v>
      </c>
      <c r="C14" s="91">
        <f>SUM(C5:C13)</f>
        <v>1747</v>
      </c>
      <c r="D14" s="97"/>
      <c r="E14" s="98"/>
      <c r="F14" s="91">
        <f>SUM(F5:F13)</f>
        <v>2584</v>
      </c>
      <c r="G14" s="85"/>
      <c r="H14" s="89"/>
      <c r="I14" s="91">
        <f>SUM(I5:I13)</f>
        <v>4331</v>
      </c>
      <c r="J14" s="99"/>
      <c r="K14" s="86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</row>
    <row r="16" spans="1:11" x14ac:dyDescent="0.25">
      <c r="A16" s="18"/>
      <c r="B16" s="18"/>
      <c r="C16" s="18"/>
      <c r="D16" s="18"/>
      <c r="E16" s="18"/>
      <c r="F16" s="18"/>
      <c r="G16" s="18"/>
      <c r="H16" s="18"/>
    </row>
    <row r="17" spans="1:11" x14ac:dyDescent="0.25">
      <c r="A17" s="39" t="s">
        <v>133</v>
      </c>
      <c r="C17" s="18"/>
      <c r="D17" s="18"/>
      <c r="E17" s="18"/>
      <c r="F17" s="18"/>
      <c r="G17" s="18"/>
      <c r="H17" s="18"/>
    </row>
    <row r="18" spans="1:11" x14ac:dyDescent="0.25">
      <c r="A18" s="18"/>
      <c r="B18" s="39"/>
      <c r="C18" s="18"/>
      <c r="D18" s="18"/>
      <c r="E18" s="18"/>
      <c r="F18" s="18"/>
      <c r="G18" s="18"/>
      <c r="H18" s="18"/>
    </row>
    <row r="19" spans="1:11" x14ac:dyDescent="0.25">
      <c r="A19" s="18"/>
      <c r="B19" s="18"/>
      <c r="C19" s="155" t="s">
        <v>70</v>
      </c>
      <c r="D19" s="156"/>
      <c r="E19" s="157"/>
      <c r="F19" s="155" t="s">
        <v>71</v>
      </c>
      <c r="G19" s="156"/>
      <c r="H19" s="157"/>
      <c r="I19" s="6"/>
    </row>
    <row r="20" spans="1:11" x14ac:dyDescent="0.25">
      <c r="A20" s="18"/>
      <c r="B20" s="79" t="s">
        <v>74</v>
      </c>
      <c r="C20" s="83" t="s">
        <v>75</v>
      </c>
      <c r="D20" s="83" t="s">
        <v>60</v>
      </c>
      <c r="E20" s="83"/>
      <c r="F20" s="83" t="s">
        <v>75</v>
      </c>
      <c r="G20" s="83" t="s">
        <v>60</v>
      </c>
      <c r="H20" s="83"/>
      <c r="I20" s="80" t="s">
        <v>48</v>
      </c>
      <c r="J20" s="83"/>
      <c r="K20" s="83"/>
    </row>
    <row r="21" spans="1:11" x14ac:dyDescent="0.25">
      <c r="A21" s="151" t="s">
        <v>78</v>
      </c>
      <c r="B21" s="22" t="s">
        <v>76</v>
      </c>
      <c r="C21" s="26">
        <v>109</v>
      </c>
      <c r="D21" s="7">
        <f>C21/$C$30</f>
        <v>0.16615853658536586</v>
      </c>
      <c r="E21" s="24"/>
      <c r="F21" s="26">
        <v>1086</v>
      </c>
      <c r="G21" s="7">
        <f>F21/$F$30</f>
        <v>0.27150000000000002</v>
      </c>
      <c r="H21" s="24"/>
      <c r="I21" s="20">
        <f t="shared" ref="I21:I29" si="4">C21+F21</f>
        <v>1195</v>
      </c>
      <c r="J21" s="51">
        <f>I21/$I$30</f>
        <v>0.25665807560137455</v>
      </c>
      <c r="K21" s="27"/>
    </row>
    <row r="22" spans="1:11" ht="15.75" thickBot="1" x14ac:dyDescent="0.3">
      <c r="A22" s="151"/>
      <c r="B22" s="22" t="s">
        <v>77</v>
      </c>
      <c r="C22" s="28">
        <v>205</v>
      </c>
      <c r="D22" s="50">
        <f t="shared" ref="D22:D29" si="5">C22/$C$30</f>
        <v>0.3125</v>
      </c>
      <c r="E22" s="25">
        <f>SUM(D21:D22)</f>
        <v>0.47865853658536583</v>
      </c>
      <c r="F22" s="28">
        <v>1481</v>
      </c>
      <c r="G22" s="50">
        <f t="shared" ref="G22:G29" si="6">F22/$F$30</f>
        <v>0.37025000000000002</v>
      </c>
      <c r="H22" s="25">
        <f>SUM(G21:G22)</f>
        <v>0.64175000000000004</v>
      </c>
      <c r="I22" s="53">
        <f t="shared" si="4"/>
        <v>1686</v>
      </c>
      <c r="J22" s="52">
        <f t="shared" ref="J22:J29" si="7">I22/$I$30</f>
        <v>0.36211340206185566</v>
      </c>
      <c r="K22" s="29">
        <f>SUM(J21:J22)</f>
        <v>0.61877147766323026</v>
      </c>
    </row>
    <row r="23" spans="1:11" ht="15.75" thickTop="1" x14ac:dyDescent="0.25">
      <c r="A23" s="152" t="s">
        <v>82</v>
      </c>
      <c r="B23" s="22" t="s">
        <v>79</v>
      </c>
      <c r="C23" s="26">
        <v>98</v>
      </c>
      <c r="D23" s="7">
        <f t="shared" si="5"/>
        <v>0.14939024390243902</v>
      </c>
      <c r="E23" s="24"/>
      <c r="F23" s="26">
        <v>446</v>
      </c>
      <c r="G23" s="7">
        <f t="shared" si="6"/>
        <v>0.1115</v>
      </c>
      <c r="H23" s="24"/>
      <c r="I23" s="20">
        <f t="shared" si="4"/>
        <v>544</v>
      </c>
      <c r="J23" s="51">
        <f t="shared" si="7"/>
        <v>0.11683848797250859</v>
      </c>
      <c r="K23" s="27"/>
    </row>
    <row r="24" spans="1:11" x14ac:dyDescent="0.25">
      <c r="A24" s="153"/>
      <c r="B24" s="22" t="s">
        <v>80</v>
      </c>
      <c r="C24" s="26">
        <v>86</v>
      </c>
      <c r="D24" s="7">
        <f t="shared" si="5"/>
        <v>0.13109756097560976</v>
      </c>
      <c r="E24" s="24"/>
      <c r="F24" s="26">
        <v>413</v>
      </c>
      <c r="G24" s="7">
        <f t="shared" si="6"/>
        <v>0.10324999999999999</v>
      </c>
      <c r="H24" s="24"/>
      <c r="I24" s="20">
        <f t="shared" si="4"/>
        <v>499</v>
      </c>
      <c r="J24" s="51">
        <f t="shared" si="7"/>
        <v>0.10717353951890034</v>
      </c>
      <c r="K24" s="27"/>
    </row>
    <row r="25" spans="1:11" ht="15.75" thickBot="1" x14ac:dyDescent="0.3">
      <c r="A25" s="154"/>
      <c r="B25" s="22" t="s">
        <v>81</v>
      </c>
      <c r="C25" s="28">
        <v>88</v>
      </c>
      <c r="D25" s="50">
        <f t="shared" si="5"/>
        <v>0.13414634146341464</v>
      </c>
      <c r="E25" s="25">
        <f>SUM(D23:D25)</f>
        <v>0.41463414634146345</v>
      </c>
      <c r="F25" s="28">
        <v>383</v>
      </c>
      <c r="G25" s="50">
        <f t="shared" si="6"/>
        <v>9.5750000000000002E-2</v>
      </c>
      <c r="H25" s="25">
        <f>SUM(G23:G25)</f>
        <v>0.3105</v>
      </c>
      <c r="I25" s="53">
        <f t="shared" si="4"/>
        <v>471</v>
      </c>
      <c r="J25" s="52">
        <f t="shared" si="7"/>
        <v>0.10115979381443299</v>
      </c>
      <c r="K25" s="29">
        <f>SUM(J23:J25)</f>
        <v>0.32517182130584188</v>
      </c>
    </row>
    <row r="26" spans="1:11" ht="15.75" thickTop="1" x14ac:dyDescent="0.25">
      <c r="A26" s="152" t="s">
        <v>86</v>
      </c>
      <c r="B26" s="22" t="s">
        <v>83</v>
      </c>
      <c r="C26" s="26">
        <v>51</v>
      </c>
      <c r="D26" s="7">
        <f t="shared" si="5"/>
        <v>7.774390243902439E-2</v>
      </c>
      <c r="E26" s="24"/>
      <c r="F26" s="26">
        <v>138</v>
      </c>
      <c r="G26" s="7">
        <f t="shared" si="6"/>
        <v>3.4500000000000003E-2</v>
      </c>
      <c r="H26" s="24"/>
      <c r="I26" s="20">
        <f t="shared" si="4"/>
        <v>189</v>
      </c>
      <c r="J26" s="51">
        <f t="shared" si="7"/>
        <v>4.0592783505154641E-2</v>
      </c>
      <c r="K26" s="27"/>
    </row>
    <row r="27" spans="1:11" x14ac:dyDescent="0.25">
      <c r="A27" s="153"/>
      <c r="B27" s="22" t="s">
        <v>84</v>
      </c>
      <c r="C27" s="26">
        <v>12</v>
      </c>
      <c r="D27" s="7">
        <f t="shared" si="5"/>
        <v>1.8292682926829267E-2</v>
      </c>
      <c r="E27" s="24"/>
      <c r="F27" s="26">
        <v>41</v>
      </c>
      <c r="G27" s="7">
        <f t="shared" si="6"/>
        <v>1.025E-2</v>
      </c>
      <c r="H27" s="24"/>
      <c r="I27" s="20">
        <f t="shared" si="4"/>
        <v>53</v>
      </c>
      <c r="J27" s="51">
        <f t="shared" si="7"/>
        <v>1.1383161512027491E-2</v>
      </c>
      <c r="K27" s="27"/>
    </row>
    <row r="28" spans="1:11" ht="15.75" thickBot="1" x14ac:dyDescent="0.3">
      <c r="A28" s="154"/>
      <c r="B28" s="22" t="s">
        <v>85</v>
      </c>
      <c r="C28" s="28">
        <v>7</v>
      </c>
      <c r="D28" s="50">
        <f t="shared" si="5"/>
        <v>1.0670731707317074E-2</v>
      </c>
      <c r="E28" s="25">
        <f>SUM(D26:D28)</f>
        <v>0.10670731707317073</v>
      </c>
      <c r="F28" s="28">
        <v>12</v>
      </c>
      <c r="G28" s="50">
        <f t="shared" si="6"/>
        <v>3.0000000000000001E-3</v>
      </c>
      <c r="H28" s="25">
        <f>SUM(G26:G28)</f>
        <v>4.7750000000000008E-2</v>
      </c>
      <c r="I28" s="53">
        <f t="shared" si="4"/>
        <v>19</v>
      </c>
      <c r="J28" s="52">
        <f t="shared" si="7"/>
        <v>4.0807560137457047E-3</v>
      </c>
      <c r="K28" s="29">
        <f>SUM(J26:J28)</f>
        <v>5.6056701030927837E-2</v>
      </c>
    </row>
    <row r="29" spans="1:11" ht="15.75" thickTop="1" x14ac:dyDescent="0.25">
      <c r="A29" s="18"/>
      <c r="B29" s="22" t="s">
        <v>87</v>
      </c>
      <c r="C29" s="26">
        <v>0</v>
      </c>
      <c r="D29" s="7">
        <f t="shared" si="5"/>
        <v>0</v>
      </c>
      <c r="E29" s="24"/>
      <c r="F29" s="26">
        <v>0</v>
      </c>
      <c r="G29" s="7">
        <f t="shared" si="6"/>
        <v>0</v>
      </c>
      <c r="H29" s="24"/>
      <c r="I29" s="20">
        <f t="shared" si="4"/>
        <v>0</v>
      </c>
      <c r="J29" s="51">
        <f t="shared" si="7"/>
        <v>0</v>
      </c>
      <c r="K29" s="27"/>
    </row>
    <row r="30" spans="1:11" x14ac:dyDescent="0.25">
      <c r="A30" s="18"/>
      <c r="B30" s="92" t="s">
        <v>31</v>
      </c>
      <c r="C30" s="91">
        <f>SUM(C21:C29)</f>
        <v>656</v>
      </c>
      <c r="D30" s="99"/>
      <c r="E30" s="86"/>
      <c r="F30" s="91">
        <f>SUM(F21:F29)</f>
        <v>4000</v>
      </c>
      <c r="G30" s="99"/>
      <c r="H30" s="86"/>
      <c r="I30" s="91">
        <f>SUM(I21:I29)</f>
        <v>4656</v>
      </c>
      <c r="J30" s="99"/>
      <c r="K30" s="86"/>
    </row>
  </sheetData>
  <mergeCells count="10">
    <mergeCell ref="A21:A22"/>
    <mergeCell ref="A23:A25"/>
    <mergeCell ref="A26:A28"/>
    <mergeCell ref="C3:E3"/>
    <mergeCell ref="F3:H3"/>
    <mergeCell ref="C19:E19"/>
    <mergeCell ref="F19:H19"/>
    <mergeCell ref="A5:A6"/>
    <mergeCell ref="A7:A9"/>
    <mergeCell ref="A10:A1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5"/>
  <sheetViews>
    <sheetView workbookViewId="0"/>
  </sheetViews>
  <sheetFormatPr defaultRowHeight="15" x14ac:dyDescent="0.25"/>
  <cols>
    <col min="1" max="1" width="21.140625" customWidth="1"/>
    <col min="2" max="2" width="11.28515625" customWidth="1"/>
    <col min="3" max="3" width="12.140625" bestFit="1" customWidth="1"/>
    <col min="4" max="4" width="7.85546875" customWidth="1"/>
    <col min="5" max="5" width="10.7109375" bestFit="1" customWidth="1"/>
    <col min="6" max="6" width="12.7109375" bestFit="1" customWidth="1"/>
    <col min="7" max="7" width="8.28515625" customWidth="1"/>
    <col min="8" max="8" width="8.7109375" bestFit="1" customWidth="1"/>
  </cols>
  <sheetData>
    <row r="1" spans="1:8" x14ac:dyDescent="0.25">
      <c r="A1" s="1" t="s">
        <v>134</v>
      </c>
    </row>
    <row r="3" spans="1:8" x14ac:dyDescent="0.25">
      <c r="A3" s="107"/>
      <c r="B3" s="150" t="s">
        <v>92</v>
      </c>
      <c r="C3" s="150"/>
      <c r="D3" s="150"/>
      <c r="E3" s="150" t="s">
        <v>93</v>
      </c>
      <c r="F3" s="150"/>
      <c r="G3" s="150"/>
    </row>
    <row r="4" spans="1:8" ht="30" x14ac:dyDescent="0.25">
      <c r="A4" s="110" t="s">
        <v>94</v>
      </c>
      <c r="B4" s="111" t="s">
        <v>95</v>
      </c>
      <c r="C4" s="111" t="s">
        <v>96</v>
      </c>
      <c r="D4" s="112" t="s">
        <v>60</v>
      </c>
      <c r="E4" s="111" t="s">
        <v>97</v>
      </c>
      <c r="F4" s="111" t="s">
        <v>98</v>
      </c>
      <c r="G4" s="112" t="s">
        <v>60</v>
      </c>
      <c r="H4" s="108" t="s">
        <v>48</v>
      </c>
    </row>
    <row r="5" spans="1:8" x14ac:dyDescent="0.25">
      <c r="A5" s="113" t="s">
        <v>99</v>
      </c>
      <c r="B5" s="114">
        <f>SUM(B6:B9)</f>
        <v>4196</v>
      </c>
      <c r="C5" s="102">
        <f>SUM(C6:C9)</f>
        <v>183</v>
      </c>
      <c r="D5" s="77"/>
      <c r="E5" s="102">
        <f>SUM(E6:E9)</f>
        <v>0</v>
      </c>
      <c r="F5" s="102">
        <f>SUM(F6:F9)</f>
        <v>277</v>
      </c>
      <c r="G5" s="77"/>
      <c r="H5" s="115">
        <f t="shared" ref="H5:H15" si="0">B5+C5+E5+F5</f>
        <v>4656</v>
      </c>
    </row>
    <row r="6" spans="1:8" x14ac:dyDescent="0.25">
      <c r="A6" s="106" t="s">
        <v>88</v>
      </c>
      <c r="B6" s="26">
        <v>171</v>
      </c>
      <c r="C6" s="19">
        <v>3</v>
      </c>
      <c r="D6" s="7">
        <f>(B6+C6)/($B$5+$C$5)</f>
        <v>3.9735099337748346E-2</v>
      </c>
      <c r="E6" s="26">
        <v>0</v>
      </c>
      <c r="F6" s="19">
        <v>12</v>
      </c>
      <c r="G6" s="7">
        <f>(E6+F6)/($E$5+$F$5)</f>
        <v>4.3321299638989168E-2</v>
      </c>
      <c r="H6" s="36">
        <f t="shared" si="0"/>
        <v>186</v>
      </c>
    </row>
    <row r="7" spans="1:8" x14ac:dyDescent="0.25">
      <c r="A7" s="106" t="s">
        <v>89</v>
      </c>
      <c r="B7" s="26">
        <v>463</v>
      </c>
      <c r="C7" s="19">
        <v>4</v>
      </c>
      <c r="D7" s="75">
        <f t="shared" ref="D7" si="1">(B7+C7)/($B$5+$C$5)</f>
        <v>0.10664535282027861</v>
      </c>
      <c r="E7" s="19">
        <v>0</v>
      </c>
      <c r="F7" s="19">
        <v>25</v>
      </c>
      <c r="G7" s="75">
        <f>(E7+F7)/($E$5+$F$5)</f>
        <v>9.0252707581227443E-2</v>
      </c>
      <c r="H7" s="36">
        <f t="shared" si="0"/>
        <v>492</v>
      </c>
    </row>
    <row r="8" spans="1:8" x14ac:dyDescent="0.25">
      <c r="A8" s="106" t="s">
        <v>90</v>
      </c>
      <c r="B8" s="26">
        <v>2498</v>
      </c>
      <c r="C8" s="19">
        <v>169</v>
      </c>
      <c r="D8" s="7">
        <f>(B8+C8)/($B$5+$C$5)</f>
        <v>0.60904316053893581</v>
      </c>
      <c r="E8" s="26">
        <v>0</v>
      </c>
      <c r="F8" s="19">
        <v>178</v>
      </c>
      <c r="G8" s="7">
        <f>(E8+F8)/($E$5+$F$5)</f>
        <v>0.64259927797833938</v>
      </c>
      <c r="H8" s="36">
        <f t="shared" si="0"/>
        <v>2845</v>
      </c>
    </row>
    <row r="9" spans="1:8" x14ac:dyDescent="0.25">
      <c r="A9" s="106" t="s">
        <v>91</v>
      </c>
      <c r="B9" s="26">
        <v>1064</v>
      </c>
      <c r="C9" s="19">
        <v>7</v>
      </c>
      <c r="D9" s="7">
        <f t="shared" ref="D9" si="2">(B9+C9)/($B$5+$C$5)</f>
        <v>0.24457638730303721</v>
      </c>
      <c r="E9" s="26">
        <v>0</v>
      </c>
      <c r="F9" s="19">
        <v>62</v>
      </c>
      <c r="G9" s="7">
        <f>(E9+F9)/($E$5+$F$5)</f>
        <v>0.22382671480144403</v>
      </c>
      <c r="H9" s="36">
        <f t="shared" si="0"/>
        <v>1133</v>
      </c>
    </row>
    <row r="10" spans="1:8" x14ac:dyDescent="0.25">
      <c r="A10" s="113" t="s">
        <v>52</v>
      </c>
      <c r="B10" s="114">
        <f>SUM(B11:B14)</f>
        <v>3912</v>
      </c>
      <c r="C10" s="102">
        <f>SUM(C11:C14)</f>
        <v>271</v>
      </c>
      <c r="D10" s="116"/>
      <c r="E10" s="114">
        <f>SUM(E11:E14)</f>
        <v>0</v>
      </c>
      <c r="F10" s="102">
        <f>SUM(F11:F14)</f>
        <v>148</v>
      </c>
      <c r="G10" s="116"/>
      <c r="H10" s="115">
        <f t="shared" si="0"/>
        <v>4331</v>
      </c>
    </row>
    <row r="11" spans="1:8" x14ac:dyDescent="0.25">
      <c r="A11" s="106" t="s">
        <v>88</v>
      </c>
      <c r="B11" s="26">
        <v>301</v>
      </c>
      <c r="C11" s="19">
        <v>8</v>
      </c>
      <c r="D11" s="7">
        <f>(B11+C11)/($B$10+$C$10)</f>
        <v>7.3870427922543627E-2</v>
      </c>
      <c r="E11" s="26">
        <v>0</v>
      </c>
      <c r="F11" s="19">
        <v>18</v>
      </c>
      <c r="G11" s="7">
        <f>(E11+F11)/($E$10+$F$10)</f>
        <v>0.12162162162162163</v>
      </c>
      <c r="H11" s="36">
        <f t="shared" si="0"/>
        <v>327</v>
      </c>
    </row>
    <row r="12" spans="1:8" x14ac:dyDescent="0.25">
      <c r="A12" s="106" t="s">
        <v>89</v>
      </c>
      <c r="B12" s="26">
        <v>837</v>
      </c>
      <c r="C12" s="19">
        <v>34</v>
      </c>
      <c r="D12" s="75">
        <f>(B12+C12)/($B$10+$C$10)</f>
        <v>0.20822376284962946</v>
      </c>
      <c r="E12" s="26">
        <v>0</v>
      </c>
      <c r="F12" s="19">
        <v>55</v>
      </c>
      <c r="G12" s="75">
        <f>(E12+F12)/($E$10+$F$10)</f>
        <v>0.3716216216216216</v>
      </c>
      <c r="H12" s="36">
        <f t="shared" si="0"/>
        <v>926</v>
      </c>
    </row>
    <row r="13" spans="1:8" x14ac:dyDescent="0.25">
      <c r="A13" s="106" t="s">
        <v>90</v>
      </c>
      <c r="B13" s="26">
        <v>2658</v>
      </c>
      <c r="C13" s="19">
        <v>227</v>
      </c>
      <c r="D13" s="7">
        <f>(B13+C13)/($B$10+$C$10)</f>
        <v>0.68969639015060957</v>
      </c>
      <c r="E13" s="26">
        <v>0</v>
      </c>
      <c r="F13" s="19">
        <v>72</v>
      </c>
      <c r="G13" s="7">
        <f>(E13+F13)/($E$10+$F$10)</f>
        <v>0.48648648648648651</v>
      </c>
      <c r="H13" s="36">
        <f t="shared" si="0"/>
        <v>2957</v>
      </c>
    </row>
    <row r="14" spans="1:8" x14ac:dyDescent="0.25">
      <c r="A14" s="106" t="s">
        <v>91</v>
      </c>
      <c r="B14" s="26">
        <v>116</v>
      </c>
      <c r="C14" s="19">
        <v>2</v>
      </c>
      <c r="D14" s="7">
        <f>(B14+C14)/($B$10+$C$10)</f>
        <v>2.8209419077217308E-2</v>
      </c>
      <c r="E14" s="26">
        <v>0</v>
      </c>
      <c r="F14" s="19">
        <v>3</v>
      </c>
      <c r="G14" s="7">
        <f>(E14+F14)/($E$10+$F$10)</f>
        <v>2.0270270270270271E-2</v>
      </c>
      <c r="H14" s="36">
        <f t="shared" si="0"/>
        <v>121</v>
      </c>
    </row>
    <row r="15" spans="1:8" x14ac:dyDescent="0.25">
      <c r="A15" s="90" t="s">
        <v>31</v>
      </c>
      <c r="B15" s="91">
        <f>B5+B10</f>
        <v>8108</v>
      </c>
      <c r="C15" s="91">
        <f>C5+C10</f>
        <v>454</v>
      </c>
      <c r="D15" s="93"/>
      <c r="E15" s="91">
        <f>E5+E10</f>
        <v>0</v>
      </c>
      <c r="F15" s="91">
        <f>F5+F10</f>
        <v>425</v>
      </c>
      <c r="G15" s="93"/>
      <c r="H15" s="91">
        <f t="shared" si="0"/>
        <v>8987</v>
      </c>
    </row>
  </sheetData>
  <mergeCells count="2">
    <mergeCell ref="E3:G3"/>
    <mergeCell ref="B3:D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12</vt:i4>
      </vt:variant>
      <vt:variant>
        <vt:lpstr>Περιοχές με ονόματα</vt:lpstr>
      </vt:variant>
      <vt:variant>
        <vt:i4>1</vt:i4>
      </vt:variant>
    </vt:vector>
  </HeadingPairs>
  <TitlesOfParts>
    <vt:vector size="13" baseType="lpstr">
      <vt:lpstr>A1</vt:lpstr>
      <vt:lpstr>A1.1</vt:lpstr>
      <vt:lpstr>A2</vt:lpstr>
      <vt:lpstr>A2.1</vt:lpstr>
      <vt:lpstr>A2.2</vt:lpstr>
      <vt:lpstr>A3</vt:lpstr>
      <vt:lpstr>A3.1-4</vt:lpstr>
      <vt:lpstr>A5</vt:lpstr>
      <vt:lpstr>A6</vt:lpstr>
      <vt:lpstr>A7</vt:lpstr>
      <vt:lpstr>A8</vt:lpstr>
      <vt:lpstr>A9</vt:lpstr>
      <vt:lpstr>named_a1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Δημητρης Σωχος</dc:creator>
  <cp:lastModifiedBy>Χριστίνα Παππά</cp:lastModifiedBy>
  <dcterms:created xsi:type="dcterms:W3CDTF">2020-05-28T09:23:02Z</dcterms:created>
  <dcterms:modified xsi:type="dcterms:W3CDTF">2021-09-27T06:14:31Z</dcterms:modified>
</cp:coreProperties>
</file>