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harts/chart9.xml" ContentType="application/vnd.openxmlformats-officedocument.drawingml.chart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drawings/drawing8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theme/themeOverride7.xml" ContentType="application/vnd.openxmlformats-officedocument.themeOverrid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75" windowWidth="18195" windowHeight="11625" tabRatio="638"/>
  </bookViews>
  <sheets>
    <sheet name="A1" sheetId="4" r:id="rId1"/>
    <sheet name="A1.1" sheetId="6" r:id="rId2"/>
    <sheet name="A2" sheetId="8" r:id="rId3"/>
    <sheet name="A2.1" sheetId="10" r:id="rId4"/>
    <sheet name="A2.2" sheetId="25" r:id="rId5"/>
    <sheet name="A3" sheetId="11" r:id="rId6"/>
    <sheet name="A3.1-4" sheetId="12" r:id="rId7"/>
    <sheet name="A5" sheetId="14" r:id="rId8"/>
    <sheet name="A6" sheetId="15" r:id="rId9"/>
    <sheet name="A7" sheetId="16" r:id="rId10"/>
    <sheet name="A8" sheetId="21" r:id="rId11"/>
    <sheet name="A9" sheetId="20" r:id="rId12"/>
  </sheets>
  <definedNames>
    <definedName name="named_a1">'A1'!$B$4</definedName>
  </definedNames>
  <calcPr calcId="145621"/>
</workbook>
</file>

<file path=xl/calcChain.xml><?xml version="1.0" encoding="utf-8"?>
<calcChain xmlns="http://schemas.openxmlformats.org/spreadsheetml/2006/main">
  <c r="F20" i="25" l="1"/>
  <c r="F19" i="25"/>
  <c r="F18" i="25"/>
  <c r="F17" i="25"/>
  <c r="F16" i="25"/>
  <c r="F15" i="25"/>
  <c r="F14" i="25"/>
  <c r="E13" i="25"/>
  <c r="D13" i="25"/>
  <c r="C13" i="25"/>
  <c r="B13" i="25"/>
  <c r="F13" i="25" s="1"/>
  <c r="F12" i="25"/>
  <c r="F11" i="25"/>
  <c r="F10" i="25"/>
  <c r="F9" i="25"/>
  <c r="F8" i="25"/>
  <c r="F7" i="25"/>
  <c r="F6" i="25"/>
  <c r="E5" i="25"/>
  <c r="E21" i="25" s="1"/>
  <c r="D5" i="25"/>
  <c r="D21" i="25" s="1"/>
  <c r="C5" i="25"/>
  <c r="C21" i="25" s="1"/>
  <c r="B5" i="25"/>
  <c r="B21" i="25" s="1"/>
  <c r="F21" i="25" s="1"/>
  <c r="F5" i="25" l="1"/>
  <c r="H14" i="15"/>
  <c r="H13" i="15"/>
  <c r="H12" i="15"/>
  <c r="H11" i="15"/>
  <c r="I25" i="14"/>
  <c r="D38" i="12" l="1"/>
  <c r="D37" i="12"/>
  <c r="D36" i="12"/>
  <c r="D35" i="12"/>
  <c r="D28" i="12"/>
  <c r="D27" i="12"/>
  <c r="D26" i="12"/>
  <c r="D25" i="12"/>
  <c r="D18" i="12"/>
  <c r="D17" i="12"/>
  <c r="D16" i="12"/>
  <c r="D15" i="12"/>
  <c r="D6" i="12"/>
  <c r="D7" i="12"/>
  <c r="D8" i="12"/>
  <c r="D5" i="12"/>
  <c r="B21" i="21" l="1"/>
  <c r="C6" i="21" l="1"/>
  <c r="C4" i="21"/>
  <c r="C10" i="21"/>
  <c r="C5" i="21"/>
  <c r="C8" i="21"/>
  <c r="C13" i="21"/>
  <c r="C7" i="21"/>
  <c r="C9" i="21"/>
  <c r="C11" i="21"/>
  <c r="C15" i="21"/>
  <c r="C12" i="21"/>
  <c r="C14" i="21"/>
  <c r="C19" i="21"/>
  <c r="C17" i="21"/>
  <c r="C16" i="21"/>
  <c r="C18" i="21"/>
  <c r="C20" i="21"/>
  <c r="F14" i="20"/>
  <c r="E14" i="20"/>
  <c r="C14" i="20"/>
  <c r="B14" i="20"/>
  <c r="G13" i="20"/>
  <c r="D13" i="20"/>
  <c r="G12" i="20"/>
  <c r="D12" i="20"/>
  <c r="G11" i="20"/>
  <c r="D11" i="20"/>
  <c r="G10" i="20"/>
  <c r="D10" i="20"/>
  <c r="G9" i="20"/>
  <c r="D9" i="20"/>
  <c r="G8" i="20"/>
  <c r="D8" i="20"/>
  <c r="G7" i="20"/>
  <c r="D7" i="20"/>
  <c r="G6" i="20"/>
  <c r="D6" i="20"/>
  <c r="G5" i="20"/>
  <c r="D5" i="20"/>
  <c r="G14" i="20" l="1"/>
  <c r="H13" i="20"/>
  <c r="L13" i="20" s="1"/>
  <c r="H12" i="20"/>
  <c r="K12" i="20" s="1"/>
  <c r="H11" i="20"/>
  <c r="K11" i="20" s="1"/>
  <c r="H10" i="20"/>
  <c r="K10" i="20" s="1"/>
  <c r="H9" i="20"/>
  <c r="K9" i="20" s="1"/>
  <c r="H8" i="20"/>
  <c r="K8" i="20" s="1"/>
  <c r="H7" i="20"/>
  <c r="K7" i="20" s="1"/>
  <c r="D14" i="20"/>
  <c r="H6" i="20"/>
  <c r="K6" i="20" s="1"/>
  <c r="H5" i="20"/>
  <c r="L5" i="20" s="1"/>
  <c r="K5" i="20" l="1"/>
  <c r="H14" i="20"/>
  <c r="L12" i="20"/>
  <c r="K13" i="20"/>
  <c r="L11" i="20"/>
  <c r="L10" i="20"/>
  <c r="L9" i="20"/>
  <c r="L8" i="20"/>
  <c r="L7" i="20"/>
  <c r="L6" i="20"/>
  <c r="D18" i="16" l="1"/>
  <c r="E17" i="16" s="1"/>
  <c r="B18" i="16"/>
  <c r="C16" i="16" s="1"/>
  <c r="F6" i="16"/>
  <c r="F7" i="16"/>
  <c r="F8" i="16"/>
  <c r="F9" i="16"/>
  <c r="F10" i="16"/>
  <c r="F11" i="16"/>
  <c r="F12" i="16"/>
  <c r="F13" i="16"/>
  <c r="F14" i="16"/>
  <c r="F15" i="16"/>
  <c r="F16" i="16"/>
  <c r="F17" i="16"/>
  <c r="F5" i="16"/>
  <c r="E6" i="16"/>
  <c r="C6" i="16"/>
  <c r="C7" i="16" l="1"/>
  <c r="E7" i="16"/>
  <c r="E8" i="16"/>
  <c r="C9" i="16"/>
  <c r="E9" i="16"/>
  <c r="E11" i="16"/>
  <c r="C10" i="16"/>
  <c r="C17" i="16"/>
  <c r="E5" i="16"/>
  <c r="E10" i="16"/>
  <c r="E12" i="16"/>
  <c r="C5" i="16"/>
  <c r="C11" i="16"/>
  <c r="C13" i="16"/>
  <c r="E13" i="16"/>
  <c r="E15" i="16"/>
  <c r="E14" i="16"/>
  <c r="E16" i="16"/>
  <c r="F18" i="16"/>
  <c r="G17" i="16" s="1"/>
  <c r="C8" i="16"/>
  <c r="C12" i="16"/>
  <c r="C14" i="16"/>
  <c r="C15" i="16"/>
  <c r="E10" i="15"/>
  <c r="B10" i="15"/>
  <c r="G6" i="16" l="1"/>
  <c r="G9" i="16"/>
  <c r="G15" i="16"/>
  <c r="G7" i="16"/>
  <c r="G12" i="16"/>
  <c r="G14" i="16"/>
  <c r="G5" i="16"/>
  <c r="G8" i="16"/>
  <c r="G11" i="16"/>
  <c r="G16" i="16"/>
  <c r="G10" i="16"/>
  <c r="G13" i="16"/>
  <c r="F10" i="15"/>
  <c r="G14" i="15" s="1"/>
  <c r="F5" i="15"/>
  <c r="E5" i="15"/>
  <c r="C10" i="15"/>
  <c r="D14" i="15" s="1"/>
  <c r="C5" i="15"/>
  <c r="B5" i="15"/>
  <c r="H9" i="15"/>
  <c r="H8" i="15"/>
  <c r="H7" i="15"/>
  <c r="H6" i="15"/>
  <c r="G11" i="15" l="1"/>
  <c r="G12" i="15"/>
  <c r="D12" i="15"/>
  <c r="D11" i="15"/>
  <c r="E15" i="15"/>
  <c r="G9" i="15"/>
  <c r="G7" i="15"/>
  <c r="G8" i="15"/>
  <c r="G6" i="15"/>
  <c r="D13" i="15"/>
  <c r="G13" i="15"/>
  <c r="C15" i="15"/>
  <c r="D9" i="15"/>
  <c r="D8" i="15"/>
  <c r="F15" i="15"/>
  <c r="B15" i="15"/>
  <c r="H10" i="15"/>
  <c r="D6" i="15"/>
  <c r="D7" i="15"/>
  <c r="H5" i="15"/>
  <c r="F30" i="14"/>
  <c r="G28" i="14" s="1"/>
  <c r="C30" i="14"/>
  <c r="D29" i="14" s="1"/>
  <c r="I29" i="14"/>
  <c r="I28" i="14"/>
  <c r="I27" i="14"/>
  <c r="I26" i="14"/>
  <c r="I24" i="14"/>
  <c r="I23" i="14"/>
  <c r="I22" i="14"/>
  <c r="I21" i="14"/>
  <c r="I13" i="14"/>
  <c r="I12" i="14"/>
  <c r="I11" i="14"/>
  <c r="I10" i="14"/>
  <c r="I9" i="14"/>
  <c r="I8" i="14"/>
  <c r="I7" i="14"/>
  <c r="I6" i="14"/>
  <c r="I5" i="14"/>
  <c r="F14" i="14"/>
  <c r="G11" i="14" s="1"/>
  <c r="C14" i="14"/>
  <c r="D12" i="14" s="1"/>
  <c r="G29" i="14" l="1"/>
  <c r="G22" i="14"/>
  <c r="G21" i="14"/>
  <c r="G23" i="14"/>
  <c r="G24" i="14"/>
  <c r="G25" i="14"/>
  <c r="G26" i="14"/>
  <c r="G27" i="14"/>
  <c r="G8" i="14"/>
  <c r="G5" i="14"/>
  <c r="H15" i="15"/>
  <c r="D13" i="14"/>
  <c r="D5" i="14"/>
  <c r="D7" i="14"/>
  <c r="D9" i="14"/>
  <c r="D21" i="14"/>
  <c r="D22" i="14"/>
  <c r="D23" i="14"/>
  <c r="D24" i="14"/>
  <c r="D25" i="14"/>
  <c r="D26" i="14"/>
  <c r="D27" i="14"/>
  <c r="D28" i="14"/>
  <c r="I30" i="14"/>
  <c r="J27" i="14" s="1"/>
  <c r="G10" i="14"/>
  <c r="G6" i="14"/>
  <c r="H6" i="14" s="1"/>
  <c r="G7" i="14"/>
  <c r="G12" i="14"/>
  <c r="G13" i="14"/>
  <c r="G9" i="14"/>
  <c r="I14" i="14"/>
  <c r="J13" i="14" s="1"/>
  <c r="D11" i="14"/>
  <c r="D6" i="14"/>
  <c r="E6" i="14" s="1"/>
  <c r="D8" i="14"/>
  <c r="D10" i="14"/>
  <c r="H28" i="14" l="1"/>
  <c r="H22" i="14"/>
  <c r="H25" i="14"/>
  <c r="J29" i="14"/>
  <c r="J12" i="14"/>
  <c r="E28" i="14"/>
  <c r="H12" i="14"/>
  <c r="E12" i="14"/>
  <c r="E9" i="14"/>
  <c r="J25" i="14"/>
  <c r="J22" i="14"/>
  <c r="E25" i="14"/>
  <c r="E22" i="14"/>
  <c r="J28" i="14"/>
  <c r="J24" i="14"/>
  <c r="J26" i="14"/>
  <c r="K28" i="14" s="1"/>
  <c r="J21" i="14"/>
  <c r="J23" i="14"/>
  <c r="J10" i="14"/>
  <c r="H9" i="14"/>
  <c r="J7" i="14"/>
  <c r="J5" i="14"/>
  <c r="J11" i="14"/>
  <c r="J8" i="14"/>
  <c r="J6" i="14"/>
  <c r="J9" i="14"/>
  <c r="K12" i="14" l="1"/>
  <c r="K22" i="14"/>
  <c r="K25" i="14"/>
  <c r="K6" i="14"/>
  <c r="K9" i="14"/>
  <c r="B11" i="8" l="1"/>
  <c r="C9" i="8" s="1"/>
  <c r="F38" i="12"/>
  <c r="F37" i="12"/>
  <c r="G36" i="12"/>
  <c r="G35" i="12"/>
  <c r="C39" i="12"/>
  <c r="B39" i="12"/>
  <c r="C29" i="12"/>
  <c r="B29" i="12"/>
  <c r="F28" i="12"/>
  <c r="F27" i="12"/>
  <c r="G26" i="12"/>
  <c r="G25" i="12"/>
  <c r="C19" i="12"/>
  <c r="B19" i="12"/>
  <c r="G18" i="12"/>
  <c r="F17" i="12"/>
  <c r="G16" i="12"/>
  <c r="G15" i="12"/>
  <c r="F8" i="12"/>
  <c r="F7" i="12"/>
  <c r="F6" i="12"/>
  <c r="F5" i="12"/>
  <c r="C9" i="12"/>
  <c r="B9" i="12"/>
  <c r="G38" i="12"/>
  <c r="F35" i="12"/>
  <c r="D39" i="12" l="1"/>
  <c r="C10" i="8"/>
  <c r="F36" i="12"/>
  <c r="F26" i="12"/>
  <c r="G28" i="12"/>
  <c r="F18" i="12"/>
  <c r="F16" i="12"/>
  <c r="G6" i="12"/>
  <c r="G7" i="12"/>
  <c r="G5" i="12"/>
  <c r="G37" i="12"/>
  <c r="G27" i="12"/>
  <c r="G17" i="12"/>
  <c r="F25" i="12"/>
  <c r="G39" i="12"/>
  <c r="D29" i="12"/>
  <c r="F15" i="12"/>
  <c r="D19" i="12"/>
  <c r="E17" i="12" s="1"/>
  <c r="D9" i="12"/>
  <c r="E8" i="12" s="1"/>
  <c r="G8" i="12"/>
  <c r="B15" i="11"/>
  <c r="C14" i="11" s="1"/>
  <c r="B8" i="11"/>
  <c r="C7" i="11" s="1"/>
  <c r="H5" i="11"/>
  <c r="F5" i="11"/>
  <c r="H4" i="11"/>
  <c r="F4" i="11"/>
  <c r="G35" i="10"/>
  <c r="G34" i="10"/>
  <c r="G27" i="10"/>
  <c r="G26" i="10"/>
  <c r="G14" i="10"/>
  <c r="G13" i="10"/>
  <c r="G5" i="10"/>
  <c r="G6" i="10"/>
  <c r="G9" i="12" l="1"/>
  <c r="F39" i="12"/>
  <c r="E35" i="12"/>
  <c r="E38" i="12"/>
  <c r="E36" i="12"/>
  <c r="E37" i="12"/>
  <c r="G29" i="12"/>
  <c r="E28" i="12"/>
  <c r="E25" i="12"/>
  <c r="F29" i="12"/>
  <c r="E27" i="12"/>
  <c r="E26" i="12"/>
  <c r="G19" i="12"/>
  <c r="E16" i="12"/>
  <c r="E15" i="12"/>
  <c r="E18" i="12"/>
  <c r="F19" i="12"/>
  <c r="E6" i="12"/>
  <c r="E5" i="12"/>
  <c r="E7" i="12"/>
  <c r="F9" i="12"/>
  <c r="C11" i="11"/>
  <c r="C12" i="11"/>
  <c r="C13" i="11"/>
  <c r="H6" i="11"/>
  <c r="I5" i="11" s="1"/>
  <c r="C5" i="11"/>
  <c r="C4" i="11"/>
  <c r="C6" i="11"/>
  <c r="F6" i="11"/>
  <c r="I4" i="11" l="1"/>
  <c r="J6" i="11"/>
  <c r="G5" i="11"/>
  <c r="J5" i="11" s="1"/>
  <c r="G4" i="11"/>
  <c r="J4" i="11" s="1"/>
  <c r="B33" i="10" l="1"/>
  <c r="D39" i="10" s="1"/>
  <c r="B25" i="10"/>
  <c r="D31" i="10" s="1"/>
  <c r="B12" i="10"/>
  <c r="D19" i="10" s="1"/>
  <c r="B4" i="10"/>
  <c r="D11" i="10" s="1"/>
  <c r="G36" i="10"/>
  <c r="G7" i="10"/>
  <c r="D6" i="10" l="1"/>
  <c r="D34" i="10"/>
  <c r="D40" i="10"/>
  <c r="D36" i="10"/>
  <c r="D38" i="10"/>
  <c r="D35" i="10"/>
  <c r="D37" i="10"/>
  <c r="D28" i="10"/>
  <c r="D30" i="10"/>
  <c r="D26" i="10"/>
  <c r="D29" i="10"/>
  <c r="B41" i="10"/>
  <c r="C40" i="10" s="1"/>
  <c r="G28" i="10"/>
  <c r="H27" i="10" s="1"/>
  <c r="D27" i="10"/>
  <c r="D32" i="10"/>
  <c r="D10" i="10"/>
  <c r="D16" i="10"/>
  <c r="D18" i="10"/>
  <c r="G15" i="10"/>
  <c r="D14" i="10"/>
  <c r="D13" i="10"/>
  <c r="D15" i="10"/>
  <c r="D17" i="10"/>
  <c r="B20" i="10"/>
  <c r="C4" i="10" s="1"/>
  <c r="D5" i="10"/>
  <c r="D7" i="10"/>
  <c r="D8" i="10"/>
  <c r="D9" i="10"/>
  <c r="H35" i="10"/>
  <c r="H34" i="10"/>
  <c r="H26" i="10" l="1"/>
  <c r="C25" i="10"/>
  <c r="C33" i="10"/>
  <c r="C28" i="10"/>
  <c r="C37" i="10"/>
  <c r="C36" i="10"/>
  <c r="C30" i="10"/>
  <c r="C32" i="10"/>
  <c r="C39" i="10"/>
  <c r="C34" i="10"/>
  <c r="C26" i="10"/>
  <c r="C29" i="10"/>
  <c r="C31" i="10"/>
  <c r="C27" i="10"/>
  <c r="C35" i="10"/>
  <c r="C38" i="10"/>
  <c r="C19" i="10"/>
  <c r="C11" i="10"/>
  <c r="C17" i="10"/>
  <c r="C16" i="10"/>
  <c r="C15" i="10"/>
  <c r="C14" i="10"/>
  <c r="C13" i="10"/>
  <c r="C6" i="10"/>
  <c r="C18" i="10"/>
  <c r="C10" i="10"/>
  <c r="C12" i="10"/>
  <c r="C9" i="10"/>
  <c r="C8" i="10"/>
  <c r="C7" i="10"/>
  <c r="C5" i="10"/>
  <c r="G5" i="8" l="1"/>
  <c r="G4" i="8"/>
  <c r="G6" i="8" l="1"/>
  <c r="B9" i="6"/>
  <c r="D13" i="6" s="1"/>
  <c r="B4" i="6"/>
  <c r="D8" i="6" s="1"/>
  <c r="B8" i="4"/>
  <c r="C7" i="4" s="1"/>
  <c r="D10" i="6" l="1"/>
  <c r="D12" i="6"/>
  <c r="D11" i="6"/>
  <c r="C4" i="4"/>
  <c r="C6" i="4"/>
  <c r="C5" i="4"/>
  <c r="B14" i="6"/>
  <c r="C4" i="6" s="1"/>
  <c r="D5" i="6"/>
  <c r="D6" i="6"/>
  <c r="D7" i="6"/>
  <c r="C9" i="6" l="1"/>
  <c r="C7" i="6"/>
  <c r="C5" i="6"/>
  <c r="C13" i="6"/>
  <c r="C12" i="6"/>
  <c r="C11" i="6"/>
  <c r="C10" i="6"/>
  <c r="C8" i="6"/>
  <c r="C6" i="6"/>
  <c r="H4" i="8" l="1"/>
  <c r="H5" i="8"/>
  <c r="C6" i="8"/>
  <c r="C5" i="8"/>
  <c r="C4" i="8"/>
  <c r="C8" i="8"/>
  <c r="C7" i="8"/>
  <c r="H5" i="10"/>
  <c r="H6" i="10"/>
  <c r="H14" i="10"/>
  <c r="H13" i="10"/>
</calcChain>
</file>

<file path=xl/sharedStrings.xml><?xml version="1.0" encoding="utf-8"?>
<sst xmlns="http://schemas.openxmlformats.org/spreadsheetml/2006/main" count="401" uniqueCount="159">
  <si>
    <t>Φύλο</t>
  </si>
  <si>
    <t>Σχέση Εργασίας</t>
  </si>
  <si>
    <t>ΠΕ04.02</t>
  </si>
  <si>
    <t>ΧΗΜΙΚΟΙ</t>
  </si>
  <si>
    <t>Ιδιωτικού Δικαίου Ορισμένου Χρόνου (Ι.Δ.Ο.Χ.)</t>
  </si>
  <si>
    <t>ΠΕ02</t>
  </si>
  <si>
    <t>ΦΙΛΟΛΟΓΟΙ</t>
  </si>
  <si>
    <t>Ιδιωτικό Γυμνάσιο</t>
  </si>
  <si>
    <t>Ιδιωτικού Δικαίου Αορίστου Χρόνου (Ι.Δ.Α.Χ.)</t>
  </si>
  <si>
    <t>ΠΕ06</t>
  </si>
  <si>
    <t>ΑΓΓΛΙΚΗΣ ΦΙΛΟΛΟΓΙΑΣ</t>
  </si>
  <si>
    <t>Αναπληρωτής Ιδιωτικής Εκπαίδευσης (ν. 682/1977 άρ.35, παρ.4)</t>
  </si>
  <si>
    <t>Ιδιωτικό Λύκειο</t>
  </si>
  <si>
    <t>ΟΙΚΟΝΟΜΙΑΣ</t>
  </si>
  <si>
    <t>ΠΕ86</t>
  </si>
  <si>
    <t>ΠΛΗΡΟΦΟΡΙΚΗΣ</t>
  </si>
  <si>
    <t>ΠΕ03</t>
  </si>
  <si>
    <t>ΜΑΘΗΜΑΤΙΚΟΙ</t>
  </si>
  <si>
    <t>ΠΕ04.01</t>
  </si>
  <si>
    <t>ΦΥΣΙΚΟΙ</t>
  </si>
  <si>
    <t>ΠΕ07</t>
  </si>
  <si>
    <t>ΓΕΡΜΑΝΙΚΗΣ ΦΙΛΟΛΟΓΙΑΣ</t>
  </si>
  <si>
    <t>ΠΕ04.04</t>
  </si>
  <si>
    <t>ΒΙΟΛΟΓΟΙ</t>
  </si>
  <si>
    <t>ΠΕ11</t>
  </si>
  <si>
    <t>ΦΥΣΙΚΗΣ ΑΓΩΓΗΣ</t>
  </si>
  <si>
    <t>ΠΕ01</t>
  </si>
  <si>
    <t>ΘΕΟΛΟΓΟΙ</t>
  </si>
  <si>
    <t>ΝΗΠΙΑΓΩΓΟΙ</t>
  </si>
  <si>
    <t>Ιδιωτικό Νηπιαγωγείο</t>
  </si>
  <si>
    <t>Ιδιωτικό Δημοτικό Σχολείο</t>
  </si>
  <si>
    <t>ΔΑΣΚΑΛΟΙ</t>
  </si>
  <si>
    <t>ΠΕ91.01</t>
  </si>
  <si>
    <t>ΠΕ05</t>
  </si>
  <si>
    <t>ΓΑΛΛΙΚΗΣ ΦΙΛΟΛΟΓΙΑΣ</t>
  </si>
  <si>
    <t>ΠΕ79.01</t>
  </si>
  <si>
    <t>ΜΟΥΣΙΚΗΣ ΕΠΙΣΤΗΜΗΣ</t>
  </si>
  <si>
    <t>ΠΕ08</t>
  </si>
  <si>
    <t>ΚΑΛΛΙΤΕΧΝΙΚΩΝ</t>
  </si>
  <si>
    <t>ΠΕ78</t>
  </si>
  <si>
    <t>Ιδιωτικού Δικαίου Αορίστου Χρόνου (Ι.Δ.Α.Χ.) με Οργανική σε Ισότιμο προς τα Δημόσια Σχολείο</t>
  </si>
  <si>
    <t>ΠΕ04.05</t>
  </si>
  <si>
    <t>ΠΕ04.03</t>
  </si>
  <si>
    <t>Ιδιωτικό Εσπερινό Λύκειο</t>
  </si>
  <si>
    <t>ΕΜ16.00</t>
  </si>
  <si>
    <t>Ιδιωτικό Ημερήσιο ΕΠΑΛ</t>
  </si>
  <si>
    <t>Ιδιωτικό Εσπερινό ΕΠΑΛ</t>
  </si>
  <si>
    <t>ΘΕΣΣΑΛΙΑΣ</t>
  </si>
  <si>
    <t>Πλήθος</t>
  </si>
  <si>
    <t>Γενικό Άθροισμα</t>
  </si>
  <si>
    <t>Φύλο / Σχέση Εργασίας</t>
  </si>
  <si>
    <t>Άνδρες</t>
  </si>
  <si>
    <t>Αορίστου Χρόνου</t>
  </si>
  <si>
    <t>Ορισμένου Χρόνου</t>
  </si>
  <si>
    <t>Αορίστου Χρόνου (Οργανική)</t>
  </si>
  <si>
    <t>Αναπληρωτής</t>
  </si>
  <si>
    <t>Γυναίκες</t>
  </si>
  <si>
    <t>Αορίστου Χρόνου (οργανική)</t>
  </si>
  <si>
    <t>% πλήθος</t>
  </si>
  <si>
    <t>% Φύλο</t>
  </si>
  <si>
    <t>Τύπος Σχολικής Μονάδας</t>
  </si>
  <si>
    <t>Πλήθος 
Εκπ/κών</t>
  </si>
  <si>
    <t>% στο
 πλήθος</t>
  </si>
  <si>
    <t>Βαθμίδα</t>
  </si>
  <si>
    <t>Α/θμια</t>
  </si>
  <si>
    <t>Β/θμια</t>
  </si>
  <si>
    <t>ΣΥΝΟΛΟ</t>
  </si>
  <si>
    <t>Λοιποί Κλάδοι</t>
  </si>
  <si>
    <t>Φύλο/ Τύπος Σχολ. Μονάδ.</t>
  </si>
  <si>
    <t>Πλήθος Σχολικών Μονάδων Διδασκαλίας</t>
  </si>
  <si>
    <t>ΔΕ1</t>
  </si>
  <si>
    <t>Β/ΘΜΙΑ ΕΚΠΑΙΔΕΥΣΗ</t>
  </si>
  <si>
    <t>Φύλο / Τύπος Σχολικής Μονάδας</t>
  </si>
  <si>
    <t>% 
στο πλήθος</t>
  </si>
  <si>
    <t>% 
στο Φύλο</t>
  </si>
  <si>
    <r>
      <rPr>
        <sz val="10"/>
        <color theme="1"/>
        <rFont val="Calibri"/>
        <family val="2"/>
        <charset val="161"/>
        <scheme val="minor"/>
      </rPr>
      <t xml:space="preserve">Φύλο/ 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8"/>
        <color theme="1"/>
        <rFont val="Calibri"/>
        <family val="2"/>
        <charset val="161"/>
        <scheme val="minor"/>
      </rPr>
      <t>Βαθμίδα Εκπαίδευσης</t>
    </r>
  </si>
  <si>
    <t>πλήθος</t>
  </si>
  <si>
    <t>% στο φύλο</t>
  </si>
  <si>
    <t>Σχέση εργασίας στην Α/θμια Εκπαίδευση</t>
  </si>
  <si>
    <t>%</t>
  </si>
  <si>
    <t>% στη 
Βαθμίδα</t>
  </si>
  <si>
    <t>Σύνολο</t>
  </si>
  <si>
    <t>ΑΟΡΙΣΤΟΥ</t>
  </si>
  <si>
    <t>ΟΡΙΣΜΕΝΟΥ</t>
  </si>
  <si>
    <t>Σχέση εργασίας στην Β/θμια Εκπαίδευση</t>
  </si>
  <si>
    <t>Ιδιωτικά Νηπιαγωγεία</t>
  </si>
  <si>
    <t>Σχέση εργασίας</t>
  </si>
  <si>
    <t>Ιδιωτικά Δημοτικά Σχολεία</t>
  </si>
  <si>
    <t>Ιδιωτικά Γυμνάσια</t>
  </si>
  <si>
    <t>ΑΝΔΡΕΣ</t>
  </si>
  <si>
    <t>ΓΥΝΑΙΚΕΣ</t>
  </si>
  <si>
    <t>Α/ΘΜΙΑ</t>
  </si>
  <si>
    <t>Β/ΘΜΙΑ</t>
  </si>
  <si>
    <t>Ηλικιακή Ομάδα</t>
  </si>
  <si>
    <t>ΠΛΗΘΟΣ</t>
  </si>
  <si>
    <t>22 - 30</t>
  </si>
  <si>
    <t>31 - 40</t>
  </si>
  <si>
    <t>22-40</t>
  </si>
  <si>
    <t>41 - 45</t>
  </si>
  <si>
    <t>46 - 50</t>
  </si>
  <si>
    <t>51 - 55</t>
  </si>
  <si>
    <t>41-55</t>
  </si>
  <si>
    <t>56 - 60</t>
  </si>
  <si>
    <t>61 - 65</t>
  </si>
  <si>
    <t>66+</t>
  </si>
  <si>
    <t>56-66+</t>
  </si>
  <si>
    <t>δ/υ</t>
  </si>
  <si>
    <t>1-7</t>
  </si>
  <si>
    <t>8-17</t>
  </si>
  <si>
    <t>18-24</t>
  </si>
  <si>
    <t>25+</t>
  </si>
  <si>
    <t>ΑΟΡΙΣΤΟΥ ΧΡΟΝΟΥ</t>
  </si>
  <si>
    <t>ΟΡΙΣΜΕΝΟΥ ΧΡΟΝΟΥ</t>
  </si>
  <si>
    <t>ΒΑΘΜΙΔΑ/ΩΡΑΡΙΟ</t>
  </si>
  <si>
    <t>Αορίστου 
χρόνου</t>
  </si>
  <si>
    <t>Αορίστου 
με Οργανική</t>
  </si>
  <si>
    <t>Ορισμένου 
χρόνου</t>
  </si>
  <si>
    <t>σε 
αναπλήρωση</t>
  </si>
  <si>
    <t>Α/ΘΜΙΑ ΕΚΠΑΙΔΕΥΣΗ</t>
  </si>
  <si>
    <t>Περιφερειακές Δ/νσεις Α/θμιας 
και Β/θμιας Εκπαίδευσης</t>
  </si>
  <si>
    <t>ΑΤΤΙΚΗΣ</t>
  </si>
  <si>
    <t>ΚΕΝΤΡΙΚΗΣ ΜΑΚΕΔΟΝΙΑΣ</t>
  </si>
  <si>
    <t>ΠΕΛΟΠΟΝΝΗΣΟΥ</t>
  </si>
  <si>
    <t>ΔΥΤΙΚΗΣ ΕΛΛΑΔΑΣ</t>
  </si>
  <si>
    <t>ΚΡΗΤΗΣ</t>
  </si>
  <si>
    <t>ΝΟΤΙΟΥ ΑΙΓΑΙΟΥ</t>
  </si>
  <si>
    <t>ΗΠΕΙΡΟΥ</t>
  </si>
  <si>
    <t>ΑΝ. ΜΑΚΕΔΟΝΙΑΣ ΚΑΙ ΘΡΑΚΗΣ</t>
  </si>
  <si>
    <t>ΣΤΕΡΕΑΣ ΕΛΛΑΔΑΣ</t>
  </si>
  <si>
    <t>ΒΟΡΕΙΟΥ ΑΙΓΑΙΟΥ</t>
  </si>
  <si>
    <t>ΔΥΤΙΚΗΣ ΜΑΚΕΔΟΝΙΑΣ</t>
  </si>
  <si>
    <t>ΙΟΝΙΩΝ ΝΗΣΩΝ</t>
  </si>
  <si>
    <t>Ι.Δ.Α.Χ.</t>
  </si>
  <si>
    <t>Ι.Δ.Α.Χ. 
Οργανική</t>
  </si>
  <si>
    <t>Ι.Δ.Ο.Χ.</t>
  </si>
  <si>
    <t>σε 
αναπλ/ση</t>
  </si>
  <si>
    <t>ΗΛΙΚΙΑΚΗ ΟΜΑΔΑ</t>
  </si>
  <si>
    <t>% ΣΤΗΝ 
ΗΛΙΑΚ. ΟΜΑΔ.</t>
  </si>
  <si>
    <t>ΕΚΠΑΙΔΕΥΤΙΚΟΙ ΚΛΑΔΟΙ</t>
  </si>
  <si>
    <t>% στο σύνολο
σχέσης εργασίας</t>
  </si>
  <si>
    <t>Ιδιωτικά Λύκεια Ημερ/σια-Εσπερ/να ΕΠΑΛ και Εσπερ/να ΓΕΛ)</t>
  </si>
  <si>
    <t>Άθροισμα</t>
  </si>
  <si>
    <t xml:space="preserve">Α.3. Πλήθος εκπαιδευτικών κατά Βαθμίδα Εκπαίδευσης και σχέση εργασίας </t>
  </si>
  <si>
    <t>Α.1. Πλήθος εκπαιδευτικού προσωπικού σε ιδιωτικές σχολικές μονάδες Α/θμιας και Β/θμιας Εκπαίδευσης, κατά σχέση εργασίας.</t>
  </si>
  <si>
    <t xml:space="preserve">Α.1.1. Πλήθος ιδιωτικών εκπαιδευτικών που εργάζονται σε ιδιωτικές σχολικές μονάδες, κατά φύλο και σχέση εργασίας. </t>
  </si>
  <si>
    <t xml:space="preserve">Α.2. Πλήθος ιδιωτικών εκπαιδευτικών 
κατά τύπο ιδιωτικής σχολικής μονάδας </t>
  </si>
  <si>
    <t xml:space="preserve">Α.2.1. Πλήθος εκπαιδευτικών κατά φύλο και κατά τύπο σχολικής μονάδας. </t>
  </si>
  <si>
    <t xml:space="preserve">Α.2.1.1. Τοποθετήσεις εκπαιδευτικών κατά φύλο και κατά τύπο σχολικής μονάδας. </t>
  </si>
  <si>
    <t xml:space="preserve">Α.3.1. Πλήθος εκπαιδευτικών στα Ιδιωτικά Νηπιαγωγεία κατά φύλο και σχέση εργασίας </t>
  </si>
  <si>
    <t xml:space="preserve">Α.3.2. Πλήθος εκπαιδευτικών στα Ιδιωτικά Δημοτικά Σχολεία κατά φύλο και σχέση εργασίας </t>
  </si>
  <si>
    <t xml:space="preserve">Α.3.3. Πλήθος εκπαιδευτικών στα Ιδιωτικά Γυμνάσια κατά φύλο και σχέση εργασίας </t>
  </si>
  <si>
    <t xml:space="preserve">Α.3.4. Πλήθος εκπαιδευτικών στα Ιδιωτικά Λύκεια κατά φύλο και σχέση εργασίας </t>
  </si>
  <si>
    <t>Α.5.2. Ηλικιακή διάρθρωση ιδιωτικών εκπαιδευτικών Α/θμιας Εκπαίδευσης κατά φύλο.</t>
  </si>
  <si>
    <t xml:space="preserve">Α.6 Υποχρεωτικό διδακτικό ωράριο ιδιωτικών εκπ/κών κατά Βαθμίδα και Σχέση Εργασίας </t>
  </si>
  <si>
    <t>Α.7. Κατανομή ιδιωτικών εκπαιδευτικών κατά Περιφερειακή Διεύθυνση Εκπαίδευσης</t>
  </si>
  <si>
    <t>Α.2.2 Εκπαιδευτικοί κατά τύπο σχολικής μονάδας που εργάζονται σε περισσότερες από μια Σχολικές Μονάδες</t>
  </si>
  <si>
    <t>Α.5.1. Ηλικιακή διάρθρωση ιδιωτικών εκπαιδευτικών Β/θμιας Εκπαίδευσης κατά φύλο.</t>
  </si>
  <si>
    <t xml:space="preserve">Α.8. Κατανομή ιδιωτικών εκπαιδευτικών κατά Εκπαιδευτικό κλάδο </t>
  </si>
  <si>
    <t>Α.9 Ηλικιακή διάρθρωση ιδιωτικών εκπαιδευτικών κατά σχέση εργασίας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</si>
</sst>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2">
    <xf numFmtId="0" fontId="0" fillId="0" borderId="0" xfId="0"/>
    <xf numFmtId="0" fontId="16" fillId="0" borderId="0" xfId="0" applyFont="1"/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3" fontId="16" fillId="0" borderId="0" xfId="0" applyNumberFormat="1" applyFont="1" applyFill="1" applyBorder="1"/>
    <xf numFmtId="0" fontId="0" fillId="0" borderId="0" xfId="0" applyAlignment="1">
      <alignment horizontal="center"/>
    </xf>
    <xf numFmtId="0" fontId="16" fillId="0" borderId="0" xfId="0" applyFont="1" applyFill="1" applyBorder="1"/>
    <xf numFmtId="10" fontId="16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 indent="1"/>
    </xf>
    <xf numFmtId="3" fontId="0" fillId="0" borderId="0" xfId="0" applyNumberFormat="1" applyFill="1" applyBorder="1"/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6" fillId="0" borderId="10" xfId="0" applyFont="1" applyBorder="1"/>
    <xf numFmtId="0" fontId="16" fillId="0" borderId="12" xfId="0" applyFont="1" applyBorder="1"/>
    <xf numFmtId="0" fontId="0" fillId="0" borderId="16" xfId="0" applyBorder="1"/>
    <xf numFmtId="0" fontId="0" fillId="0" borderId="0" xfId="0" applyAlignment="1"/>
    <xf numFmtId="0" fontId="0" fillId="0" borderId="0" xfId="0" applyFill="1"/>
    <xf numFmtId="3" fontId="0" fillId="0" borderId="0" xfId="0" applyNumberFormat="1" applyFill="1" applyBorder="1" applyAlignment="1">
      <alignment horizontal="center"/>
    </xf>
    <xf numFmtId="3" fontId="16" fillId="0" borderId="0" xfId="0" applyNumberFormat="1" applyFont="1" applyFill="1" applyBorder="1" applyAlignment="1">
      <alignment horizontal="center"/>
    </xf>
    <xf numFmtId="0" fontId="16" fillId="0" borderId="0" xfId="0" applyFont="1" applyAlignment="1">
      <alignment vertical="center"/>
    </xf>
    <xf numFmtId="0" fontId="0" fillId="0" borderId="12" xfId="0" applyFill="1" applyBorder="1" applyAlignment="1">
      <alignment horizontal="center"/>
    </xf>
    <xf numFmtId="0" fontId="0" fillId="0" borderId="0" xfId="0" applyBorder="1" applyAlignment="1"/>
    <xf numFmtId="10" fontId="0" fillId="0" borderId="13" xfId="0" applyNumberFormat="1" applyFill="1" applyBorder="1" applyAlignment="1">
      <alignment horizontal="center"/>
    </xf>
    <xf numFmtId="10" fontId="16" fillId="0" borderId="15" xfId="0" applyNumberFormat="1" applyFon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10" fontId="16" fillId="0" borderId="15" xfId="0" applyNumberFormat="1" applyFont="1" applyBorder="1" applyAlignment="1">
      <alignment horizontal="center"/>
    </xf>
    <xf numFmtId="10" fontId="16" fillId="0" borderId="20" xfId="0" applyNumberFormat="1" applyFont="1" applyFill="1" applyBorder="1" applyAlignment="1">
      <alignment horizontal="center"/>
    </xf>
    <xf numFmtId="10" fontId="16" fillId="0" borderId="1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left"/>
    </xf>
    <xf numFmtId="0" fontId="0" fillId="0" borderId="0" xfId="0"/>
    <xf numFmtId="3" fontId="16" fillId="0" borderId="21" xfId="0" applyNumberFormat="1" applyFont="1" applyFill="1" applyBorder="1" applyAlignment="1">
      <alignment horizontal="center"/>
    </xf>
    <xf numFmtId="3" fontId="16" fillId="0" borderId="25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vertical="center"/>
    </xf>
    <xf numFmtId="0" fontId="0" fillId="0" borderId="12" xfId="0" applyFill="1" applyBorder="1"/>
    <xf numFmtId="0" fontId="19" fillId="34" borderId="27" xfId="0" applyFont="1" applyFill="1" applyBorder="1" applyAlignment="1">
      <alignment horizontal="center" vertical="center" wrapText="1"/>
    </xf>
    <xf numFmtId="0" fontId="0" fillId="0" borderId="0" xfId="0" applyFont="1"/>
    <xf numFmtId="0" fontId="16" fillId="34" borderId="27" xfId="0" applyFont="1" applyFill="1" applyBorder="1" applyAlignment="1">
      <alignment horizontal="center" vertical="center"/>
    </xf>
    <xf numFmtId="0" fontId="16" fillId="34" borderId="2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0" fontId="16" fillId="0" borderId="25" xfId="0" applyNumberFormat="1" applyFont="1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0" fontId="16" fillId="0" borderId="26" xfId="0" applyNumberFormat="1" applyFont="1" applyFill="1" applyBorder="1" applyAlignment="1">
      <alignment horizontal="center"/>
    </xf>
    <xf numFmtId="10" fontId="16" fillId="0" borderId="19" xfId="0" applyNumberFormat="1" applyFont="1" applyFill="1" applyBorder="1" applyAlignment="1">
      <alignment horizontal="center"/>
    </xf>
    <xf numFmtId="10" fontId="16" fillId="0" borderId="0" xfId="0" applyNumberFormat="1" applyFont="1" applyBorder="1" applyAlignment="1">
      <alignment horizontal="center"/>
    </xf>
    <xf numFmtId="10" fontId="16" fillId="0" borderId="19" xfId="0" applyNumberFormat="1" applyFont="1" applyBorder="1" applyAlignment="1">
      <alignment horizontal="center"/>
    </xf>
    <xf numFmtId="3" fontId="16" fillId="0" borderId="14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2" xfId="0" applyBorder="1"/>
    <xf numFmtId="0" fontId="0" fillId="0" borderId="12" xfId="0" applyBorder="1" applyAlignment="1">
      <alignment wrapText="1"/>
    </xf>
    <xf numFmtId="3" fontId="0" fillId="0" borderId="20" xfId="0" applyNumberFormat="1" applyFill="1" applyBorder="1" applyAlignment="1">
      <alignment horizontal="center"/>
    </xf>
    <xf numFmtId="10" fontId="16" fillId="0" borderId="20" xfId="0" applyNumberFormat="1" applyFont="1" applyBorder="1" applyAlignment="1">
      <alignment horizontal="center"/>
    </xf>
    <xf numFmtId="10" fontId="16" fillId="0" borderId="13" xfId="0" applyNumberFormat="1" applyFont="1" applyBorder="1" applyAlignment="1">
      <alignment horizontal="center"/>
    </xf>
    <xf numFmtId="10" fontId="16" fillId="0" borderId="17" xfId="0" applyNumberFormat="1" applyFont="1" applyBorder="1" applyAlignment="1">
      <alignment horizontal="center"/>
    </xf>
    <xf numFmtId="0" fontId="0" fillId="0" borderId="10" xfId="0" applyBorder="1" applyAlignment="1">
      <alignment horizontal="left"/>
    </xf>
    <xf numFmtId="3" fontId="0" fillId="0" borderId="18" xfId="0" applyNumberFormat="1" applyFill="1" applyBorder="1" applyAlignment="1">
      <alignment horizontal="center"/>
    </xf>
    <xf numFmtId="10" fontId="16" fillId="0" borderId="11" xfId="0" applyNumberFormat="1" applyFont="1" applyBorder="1" applyAlignment="1">
      <alignment horizontal="center"/>
    </xf>
    <xf numFmtId="0" fontId="0" fillId="0" borderId="12" xfId="0" applyFill="1" applyBorder="1" applyAlignment="1">
      <alignment horizontal="left" indent="1"/>
    </xf>
    <xf numFmtId="3" fontId="16" fillId="0" borderId="10" xfId="0" applyNumberFormat="1" applyFont="1" applyBorder="1"/>
    <xf numFmtId="3" fontId="16" fillId="0" borderId="14" xfId="0" applyNumberFormat="1" applyFont="1" applyBorder="1"/>
    <xf numFmtId="3" fontId="16" fillId="0" borderId="16" xfId="0" applyNumberFormat="1" applyFont="1" applyBorder="1"/>
    <xf numFmtId="3" fontId="16" fillId="0" borderId="17" xfId="0" applyNumberFormat="1" applyFont="1" applyBorder="1"/>
    <xf numFmtId="10" fontId="16" fillId="0" borderId="11" xfId="0" applyNumberFormat="1" applyFont="1" applyBorder="1"/>
    <xf numFmtId="3" fontId="16" fillId="0" borderId="11" xfId="0" applyNumberFormat="1" applyFont="1" applyBorder="1"/>
    <xf numFmtId="10" fontId="16" fillId="0" borderId="13" xfId="0" applyNumberFormat="1" applyFont="1" applyBorder="1"/>
    <xf numFmtId="3" fontId="16" fillId="0" borderId="15" xfId="0" applyNumberFormat="1" applyFont="1" applyBorder="1"/>
    <xf numFmtId="0" fontId="0" fillId="0" borderId="16" xfId="0" applyFill="1" applyBorder="1" applyAlignment="1">
      <alignment horizontal="left" indent="1"/>
    </xf>
    <xf numFmtId="0" fontId="16" fillId="34" borderId="22" xfId="0" applyFont="1" applyFill="1" applyBorder="1"/>
    <xf numFmtId="10" fontId="16" fillId="0" borderId="13" xfId="0" applyNumberFormat="1" applyFont="1" applyFill="1" applyBorder="1" applyAlignment="1">
      <alignment horizontal="center"/>
    </xf>
    <xf numFmtId="0" fontId="16" fillId="33" borderId="22" xfId="0" applyFont="1" applyFill="1" applyBorder="1"/>
    <xf numFmtId="0" fontId="0" fillId="33" borderId="24" xfId="0" applyFill="1" applyBorder="1" applyAlignment="1">
      <alignment horizontal="center"/>
    </xf>
    <xf numFmtId="0" fontId="0" fillId="0" borderId="10" xfId="0" applyBorder="1"/>
    <xf numFmtId="0" fontId="16" fillId="34" borderId="27" xfId="0" applyFont="1" applyFill="1" applyBorder="1"/>
    <xf numFmtId="0" fontId="16" fillId="34" borderId="27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 wrapText="1"/>
    </xf>
    <xf numFmtId="0" fontId="16" fillId="34" borderId="27" xfId="0" applyFont="1" applyFill="1" applyBorder="1" applyAlignment="1">
      <alignment horizontal="center" wrapText="1"/>
    </xf>
    <xf numFmtId="0" fontId="0" fillId="34" borderId="27" xfId="0" applyFill="1" applyBorder="1" applyAlignment="1">
      <alignment horizontal="center"/>
    </xf>
    <xf numFmtId="0" fontId="16" fillId="33" borderId="27" xfId="0" applyFont="1" applyFill="1" applyBorder="1"/>
    <xf numFmtId="3" fontId="16" fillId="35" borderId="24" xfId="0" applyNumberFormat="1" applyFont="1" applyFill="1" applyBorder="1" applyAlignment="1">
      <alignment horizontal="center"/>
    </xf>
    <xf numFmtId="0" fontId="0" fillId="35" borderId="23" xfId="0" applyFill="1" applyBorder="1" applyAlignment="1">
      <alignment horizontal="center"/>
    </xf>
    <xf numFmtId="0" fontId="16" fillId="35" borderId="22" xfId="0" applyFont="1" applyFill="1" applyBorder="1" applyAlignment="1">
      <alignment horizontal="right"/>
    </xf>
    <xf numFmtId="10" fontId="0" fillId="35" borderId="24" xfId="0" applyNumberFormat="1" applyFill="1" applyBorder="1" applyAlignment="1">
      <alignment horizontal="center"/>
    </xf>
    <xf numFmtId="3" fontId="16" fillId="35" borderId="23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right"/>
    </xf>
    <xf numFmtId="3" fontId="16" fillId="35" borderId="27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left"/>
    </xf>
    <xf numFmtId="0" fontId="0" fillId="35" borderId="22" xfId="0" applyFill="1" applyBorder="1" applyAlignment="1">
      <alignment horizontal="center"/>
    </xf>
    <xf numFmtId="0" fontId="0" fillId="35" borderId="27" xfId="0" applyFill="1" applyBorder="1" applyAlignment="1">
      <alignment horizontal="center"/>
    </xf>
    <xf numFmtId="0" fontId="0" fillId="35" borderId="27" xfId="0" applyFont="1" applyFill="1" applyBorder="1" applyAlignment="1">
      <alignment horizontal="center"/>
    </xf>
    <xf numFmtId="3" fontId="16" fillId="35" borderId="22" xfId="0" applyNumberFormat="1" applyFont="1" applyFill="1" applyBorder="1" applyAlignment="1">
      <alignment horizontal="center"/>
    </xf>
    <xf numFmtId="10" fontId="16" fillId="35" borderId="24" xfId="0" applyNumberFormat="1" applyFont="1" applyFill="1" applyBorder="1" applyAlignment="1">
      <alignment horizontal="center"/>
    </xf>
    <xf numFmtId="10" fontId="16" fillId="35" borderId="23" xfId="0" applyNumberFormat="1" applyFont="1" applyFill="1" applyBorder="1" applyAlignment="1">
      <alignment horizontal="center"/>
    </xf>
    <xf numFmtId="0" fontId="0" fillId="35" borderId="24" xfId="0" applyFill="1" applyBorder="1" applyAlignment="1">
      <alignment horizontal="center"/>
    </xf>
    <xf numFmtId="0" fontId="0" fillId="34" borderId="27" xfId="0" applyFont="1" applyFill="1" applyBorder="1" applyAlignment="1">
      <alignment horizontal="center"/>
    </xf>
    <xf numFmtId="0" fontId="16" fillId="34" borderId="27" xfId="0" applyFont="1" applyFill="1" applyBorder="1" applyAlignment="1">
      <alignment horizontal="center"/>
    </xf>
    <xf numFmtId="3" fontId="16" fillId="33" borderId="24" xfId="0" applyNumberFormat="1" applyFont="1" applyFill="1" applyBorder="1" applyAlignment="1">
      <alignment horizontal="center"/>
    </xf>
    <xf numFmtId="10" fontId="16" fillId="33" borderId="24" xfId="0" applyNumberFormat="1" applyFont="1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16" fillId="33" borderId="22" xfId="0" applyFont="1" applyFill="1" applyBorder="1" applyAlignment="1">
      <alignment horizontal="left"/>
    </xf>
    <xf numFmtId="0" fontId="0" fillId="0" borderId="25" xfId="0" applyFill="1" applyBorder="1" applyAlignment="1">
      <alignment horizontal="center"/>
    </xf>
    <xf numFmtId="0" fontId="0" fillId="34" borderId="27" xfId="0" applyFill="1" applyBorder="1"/>
    <xf numFmtId="0" fontId="16" fillId="34" borderId="21" xfId="0" applyFont="1" applyFill="1" applyBorder="1" applyAlignment="1">
      <alignment horizontal="center"/>
    </xf>
    <xf numFmtId="0" fontId="0" fillId="34" borderId="27" xfId="0" applyFont="1" applyFill="1" applyBorder="1" applyAlignment="1">
      <alignment horizontal="center" wrapText="1"/>
    </xf>
    <xf numFmtId="0" fontId="19" fillId="34" borderId="21" xfId="0" applyFont="1" applyFill="1" applyBorder="1" applyAlignment="1">
      <alignment horizontal="center"/>
    </xf>
    <xf numFmtId="0" fontId="0" fillId="34" borderId="21" xfId="0" applyFont="1" applyFill="1" applyBorder="1" applyAlignment="1">
      <alignment horizontal="center" wrapText="1"/>
    </xf>
    <xf numFmtId="0" fontId="0" fillId="34" borderId="21" xfId="0" applyFill="1" applyBorder="1" applyAlignment="1">
      <alignment horizontal="center"/>
    </xf>
    <xf numFmtId="0" fontId="19" fillId="33" borderId="27" xfId="0" applyFont="1" applyFill="1" applyBorder="1" applyAlignment="1">
      <alignment horizontal="center"/>
    </xf>
    <xf numFmtId="3" fontId="16" fillId="33" borderId="22" xfId="0" applyNumberFormat="1" applyFont="1" applyFill="1" applyBorder="1" applyAlignment="1">
      <alignment horizontal="center"/>
    </xf>
    <xf numFmtId="3" fontId="16" fillId="33" borderId="27" xfId="0" applyNumberFormat="1" applyFont="1" applyFill="1" applyBorder="1" applyAlignment="1">
      <alignment horizontal="center"/>
    </xf>
    <xf numFmtId="10" fontId="0" fillId="33" borderId="24" xfId="0" applyNumberFormat="1" applyFont="1" applyFill="1" applyBorder="1" applyAlignment="1">
      <alignment horizontal="center"/>
    </xf>
    <xf numFmtId="0" fontId="16" fillId="35" borderId="27" xfId="0" applyFont="1" applyFill="1" applyBorder="1" applyAlignment="1">
      <alignment horizontal="center"/>
    </xf>
    <xf numFmtId="0" fontId="16" fillId="34" borderId="27" xfId="0" applyFont="1" applyFill="1" applyBorder="1" applyAlignment="1">
      <alignment wrapText="1"/>
    </xf>
    <xf numFmtId="0" fontId="16" fillId="36" borderId="27" xfId="0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16" fillId="0" borderId="12" xfId="0" applyNumberFormat="1" applyFont="1" applyFill="1" applyBorder="1" applyAlignment="1">
      <alignment horizontal="center"/>
    </xf>
    <xf numFmtId="3" fontId="16" fillId="0" borderId="13" xfId="0" applyNumberFormat="1" applyFont="1" applyFill="1" applyBorder="1" applyAlignment="1">
      <alignment horizontal="center"/>
    </xf>
    <xf numFmtId="0" fontId="0" fillId="0" borderId="0" xfId="0" applyFont="1" applyFill="1"/>
    <xf numFmtId="0" fontId="16" fillId="34" borderId="27" xfId="0" applyFont="1" applyFill="1" applyBorder="1" applyAlignment="1">
      <alignment horizontal="left"/>
    </xf>
    <xf numFmtId="0" fontId="0" fillId="0" borderId="12" xfId="0" applyFont="1" applyFill="1" applyBorder="1" applyAlignment="1">
      <alignment horizontal="left" indent="1"/>
    </xf>
    <xf numFmtId="10" fontId="16" fillId="35" borderId="27" xfId="0" applyNumberFormat="1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/>
    </xf>
    <xf numFmtId="0" fontId="0" fillId="34" borderId="23" xfId="0" applyFill="1" applyBorder="1"/>
    <xf numFmtId="3" fontId="16" fillId="0" borderId="27" xfId="0" applyNumberFormat="1" applyFont="1" applyBorder="1" applyAlignment="1">
      <alignment horizontal="center"/>
    </xf>
    <xf numFmtId="10" fontId="16" fillId="0" borderId="27" xfId="0" applyNumberFormat="1" applyFont="1" applyBorder="1" applyAlignment="1">
      <alignment horizontal="center"/>
    </xf>
    <xf numFmtId="10" fontId="0" fillId="0" borderId="0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0" fontId="0" fillId="0" borderId="27" xfId="0" applyNumberFormat="1" applyBorder="1" applyAlignment="1">
      <alignment horizontal="center"/>
    </xf>
    <xf numFmtId="0" fontId="0" fillId="34" borderId="27" xfId="0" applyFill="1" applyBorder="1" applyAlignment="1">
      <alignment horizontal="center" wrapText="1"/>
    </xf>
    <xf numFmtId="0" fontId="20" fillId="34" borderId="27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0" fontId="0" fillId="0" borderId="0" xfId="0" applyNumberFormat="1" applyFill="1" applyBorder="1" applyAlignment="1">
      <alignment horizontal="center"/>
    </xf>
    <xf numFmtId="10" fontId="0" fillId="0" borderId="0" xfId="0" applyNumberFormat="1" applyFill="1" applyAlignment="1">
      <alignment horizontal="center"/>
    </xf>
    <xf numFmtId="0" fontId="20" fillId="0" borderId="0" xfId="0" applyFont="1" applyFill="1"/>
    <xf numFmtId="0" fontId="16" fillId="0" borderId="27" xfId="0" applyFont="1" applyBorder="1" applyAlignment="1">
      <alignment horizontal="right"/>
    </xf>
    <xf numFmtId="0" fontId="16" fillId="33" borderId="22" xfId="0" applyFont="1" applyFill="1" applyBorder="1" applyAlignment="1">
      <alignment horizontal="center"/>
    </xf>
    <xf numFmtId="0" fontId="16" fillId="33" borderId="24" xfId="0" applyFont="1" applyFill="1" applyBorder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16" fillId="34" borderId="27" xfId="0" applyFont="1" applyFill="1" applyBorder="1" applyAlignment="1">
      <alignment horizontal="center" wrapText="1"/>
    </xf>
    <xf numFmtId="0" fontId="16" fillId="34" borderId="22" xfId="0" applyFont="1" applyFill="1" applyBorder="1" applyAlignment="1">
      <alignment horizontal="center"/>
    </xf>
    <xf numFmtId="0" fontId="0" fillId="34" borderId="23" xfId="0" applyFill="1" applyBorder="1" applyAlignment="1"/>
    <xf numFmtId="0" fontId="0" fillId="34" borderId="23" xfId="0" applyFill="1" applyBorder="1" applyAlignment="1">
      <alignment horizontal="center"/>
    </xf>
    <xf numFmtId="0" fontId="16" fillId="34" borderId="27" xfId="0" applyFont="1" applyFill="1" applyBorder="1" applyAlignment="1">
      <alignment horizontal="center"/>
    </xf>
    <xf numFmtId="0" fontId="16" fillId="0" borderId="27" xfId="0" quotePrefix="1" applyFont="1" applyFill="1" applyBorder="1" applyAlignment="1">
      <alignment horizontal="center" vertical="center"/>
    </xf>
    <xf numFmtId="0" fontId="16" fillId="0" borderId="21" xfId="0" quotePrefix="1" applyFont="1" applyFill="1" applyBorder="1" applyAlignment="1">
      <alignment horizontal="center" vertical="center"/>
    </xf>
    <xf numFmtId="0" fontId="16" fillId="0" borderId="25" xfId="0" quotePrefix="1" applyFont="1" applyFill="1" applyBorder="1" applyAlignment="1">
      <alignment horizontal="center" vertical="center"/>
    </xf>
    <xf numFmtId="0" fontId="16" fillId="0" borderId="26" xfId="0" quotePrefix="1" applyFont="1" applyFill="1" applyBorder="1" applyAlignment="1">
      <alignment horizontal="center" vertical="center"/>
    </xf>
    <xf numFmtId="0" fontId="16" fillId="34" borderId="10" xfId="0" applyFont="1" applyFill="1" applyBorder="1" applyAlignment="1">
      <alignment horizontal="center"/>
    </xf>
    <xf numFmtId="0" fontId="0" fillId="34" borderId="18" xfId="0" applyFill="1" applyBorder="1" applyAlignment="1">
      <alignment horizontal="center"/>
    </xf>
    <xf numFmtId="0" fontId="0" fillId="34" borderId="11" xfId="0" applyFill="1" applyBorder="1" applyAlignment="1">
      <alignment horizontal="center"/>
    </xf>
    <xf numFmtId="0" fontId="0" fillId="34" borderId="18" xfId="0" applyFont="1" applyFill="1" applyBorder="1" applyAlignment="1">
      <alignment horizontal="center"/>
    </xf>
    <xf numFmtId="0" fontId="0" fillId="34" borderId="11" xfId="0" applyFont="1" applyFill="1" applyBorder="1" applyAlignment="1">
      <alignment horizontal="center"/>
    </xf>
    <xf numFmtId="0" fontId="0" fillId="34" borderId="24" xfId="0" applyFont="1" applyFill="1" applyBorder="1" applyAlignment="1">
      <alignment horizontal="center"/>
    </xf>
    <xf numFmtId="0" fontId="0" fillId="34" borderId="2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l-GR" sz="1050"/>
              <a:t>Ιδιωτικοί</a:t>
            </a:r>
            <a:r>
              <a:rPr lang="el-GR" sz="1050" baseline="0"/>
              <a:t> Εκπαιδευτικοί ανά σχέση εργασίας</a:t>
            </a:r>
            <a:endParaRPr lang="en-US" sz="1050"/>
          </a:p>
        </c:rich>
      </c:tx>
      <c:layout/>
      <c:overlay val="0"/>
    </c:title>
    <c:autoTitleDeleted val="0"/>
    <c:view3D>
      <c:rotX val="75"/>
      <c:rotY val="14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7499999999999999E-2"/>
          <c:y val="0.15916520851560223"/>
          <c:w val="0.86944444444444446"/>
          <c:h val="0.73354476523767864"/>
        </c:manualLayout>
      </c:layout>
      <c:pie3DChart>
        <c:varyColors val="1"/>
        <c:ser>
          <c:idx val="0"/>
          <c:order val="0"/>
          <c:explosion val="25"/>
          <c:dPt>
            <c:idx val="3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Lbls>
            <c:dLbl>
              <c:idx val="0"/>
              <c:layout>
                <c:manualLayout>
                  <c:x val="-5.9608705161854771E-2"/>
                  <c:y val="-4.300597841936424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9022309711286086E-3"/>
                  <c:y val="-0.1500138524351122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0.12609361329833771"/>
                  <c:y val="-0.224529746281714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0.10937598425196861"/>
                  <c:y val="-1.851851851851851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'A1'!$A$4:$A$7</c:f>
              <c:strCache>
                <c:ptCount val="4"/>
                <c:pt idx="0">
                  <c:v>Ιδιωτικού Δικαίου Αορίστου Χρόνου (Ι.Δ.Α.Χ.)</c:v>
                </c:pt>
                <c:pt idx="1">
                  <c:v>Ιδιωτικού Δικαίου Ορισμένου Χρόνου (Ι.Δ.Ο.Χ.)</c:v>
                </c:pt>
                <c:pt idx="2">
                  <c:v>Ιδιωτικού Δικαίου Αορίστου Χρόνου (Ι.Δ.Α.Χ.) με Οργανική σε Ισότιμο προς τα Δημόσια Σχολείο</c:v>
                </c:pt>
                <c:pt idx="3">
                  <c:v>Αναπληρωτής Ιδιωτικής Εκπαίδευσης (ν. 682/1977 άρ.35, παρ.4)</c:v>
                </c:pt>
              </c:strCache>
            </c:strRef>
          </c:cat>
          <c:val>
            <c:numRef>
              <c:f>'A1'!$C$4:$C$7</c:f>
              <c:numCache>
                <c:formatCode>0.00%</c:formatCode>
                <c:ptCount val="4"/>
                <c:pt idx="0">
                  <c:v>0.70828769623950349</c:v>
                </c:pt>
                <c:pt idx="1">
                  <c:v>0.18972861141535841</c:v>
                </c:pt>
                <c:pt idx="2">
                  <c:v>5.5129609346476816E-2</c:v>
                </c:pt>
                <c:pt idx="3">
                  <c:v>4.6854082998661312E-2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'A2.1'!$F$5:$F$6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'A2.1'!$H$5:$H$6</c:f>
              <c:numCache>
                <c:formatCode>0.00%</c:formatCode>
                <c:ptCount val="2"/>
                <c:pt idx="0">
                  <c:v>0.64918625678119346</c:v>
                </c:pt>
                <c:pt idx="1">
                  <c:v>0.35081374321880648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03296"/>
        <c:axId val="91305088"/>
        <c:axId val="0"/>
      </c:bar3DChart>
      <c:catAx>
        <c:axId val="9130329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305088"/>
        <c:crosses val="autoZero"/>
        <c:auto val="1"/>
        <c:lblAlgn val="ctr"/>
        <c:lblOffset val="100"/>
        <c:noMultiLvlLbl val="0"/>
      </c:catAx>
      <c:valAx>
        <c:axId val="91305088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303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 baseline="0"/>
              <a:t>Συμβάσεις Εργασίας Ιδιωτικών Εκπαιδευτικών ανά Βαθμίδα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336351706036747"/>
          <c:y val="0.13780110819480898"/>
          <c:w val="0.79058092738407704"/>
          <c:h val="0.6810203412073491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'A3'!$F$2</c:f>
              <c:strCache>
                <c:ptCount val="1"/>
                <c:pt idx="0">
                  <c:v>Α/θμια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dLbl>
              <c:idx val="0"/>
              <c:spPr/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'A3'!$E$4:$E$5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('A3'!$G$4,'A3'!$G$5)</c:f>
              <c:numCache>
                <c:formatCode>0.00%</c:formatCode>
                <c:ptCount val="2"/>
                <c:pt idx="0">
                  <c:v>0.70809925093632964</c:v>
                </c:pt>
                <c:pt idx="1">
                  <c:v>0.29190074906367042</c:v>
                </c:pt>
              </c:numCache>
            </c:numRef>
          </c:val>
        </c:ser>
        <c:ser>
          <c:idx val="1"/>
          <c:order val="1"/>
          <c:tx>
            <c:strRef>
              <c:f>'A3'!$H$2</c:f>
              <c:strCache>
                <c:ptCount val="1"/>
                <c:pt idx="0">
                  <c:v>Β/θμια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7779965004374454E-3"/>
                  <c:y val="0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800" b="1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spPr>
                <a:noFill/>
              </c:spPr>
              <c:txPr>
                <a:bodyPr/>
                <a:lstStyle/>
                <a:p>
                  <a:pPr>
                    <a:defRPr sz="800">
                      <a:solidFill>
                        <a:sysClr val="windowText" lastClr="000000"/>
                      </a:solidFill>
                    </a:defRPr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ysClr val="window" lastClr="FFFFFF"/>
              </a:solidFill>
            </c:spPr>
            <c:txPr>
              <a:bodyPr/>
              <a:lstStyle/>
              <a:p>
                <a:pPr>
                  <a:defRPr sz="800">
                    <a:solidFill>
                      <a:sysClr val="windowText" lastClr="000000"/>
                    </a:solidFill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'A3'!$E$4:$E$5</c:f>
              <c:strCache>
                <c:ptCount val="2"/>
                <c:pt idx="0">
                  <c:v>ΑΟΡΙΣΤΟΥ</c:v>
                </c:pt>
                <c:pt idx="1">
                  <c:v>ΟΡΙΣΜΕΝΟΥ</c:v>
                </c:pt>
              </c:strCache>
            </c:strRef>
          </c:cat>
          <c:val>
            <c:numRef>
              <c:f>('A3'!$I$4,'A3'!$I$5)</c:f>
              <c:numCache>
                <c:formatCode>0.00%</c:formatCode>
                <c:ptCount val="2"/>
                <c:pt idx="0">
                  <c:v>0.82332065906210394</c:v>
                </c:pt>
                <c:pt idx="1">
                  <c:v>0.17667934093789608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384448"/>
        <c:axId val="91382912"/>
        <c:axId val="0"/>
      </c:bar3DChart>
      <c:valAx>
        <c:axId val="91382912"/>
        <c:scaling>
          <c:orientation val="minMax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384448"/>
        <c:crosses val="autoZero"/>
        <c:crossBetween val="between"/>
      </c:valAx>
      <c:catAx>
        <c:axId val="9138444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700" b="1"/>
            </a:pPr>
            <a:endParaRPr lang="el-GR"/>
          </a:p>
        </c:txPr>
        <c:crossAx val="91382912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Νηπιάγωγια</a:t>
            </a:r>
            <a:endParaRPr lang="en-US" sz="1100"/>
          </a:p>
        </c:rich>
      </c:tx>
      <c:layout/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'A3.1-4'!$B$4:$C$4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'A3.1-4'!$B$9:$C$9</c:f>
              <c:numCache>
                <c:formatCode>#,##0</c:formatCode>
                <c:ptCount val="2"/>
                <c:pt idx="0">
                  <c:v>22</c:v>
                </c:pt>
                <c:pt idx="1">
                  <c:v>1106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381120"/>
        <c:axId val="85382656"/>
        <c:axId val="0"/>
      </c:bar3DChart>
      <c:catAx>
        <c:axId val="85381120"/>
        <c:scaling>
          <c:orientation val="minMax"/>
        </c:scaling>
        <c:delete val="0"/>
        <c:axPos val="l"/>
        <c:majorTickMark val="out"/>
        <c:minorTickMark val="none"/>
        <c:tickLblPos val="nextTo"/>
        <c:crossAx val="85382656"/>
        <c:crosses val="autoZero"/>
        <c:auto val="1"/>
        <c:lblAlgn val="ctr"/>
        <c:lblOffset val="100"/>
        <c:noMultiLvlLbl val="0"/>
      </c:catAx>
      <c:valAx>
        <c:axId val="85382656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381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Δημ. Σχολεία</a:t>
            </a:r>
            <a:endParaRPr lang="en-US" sz="1100"/>
          </a:p>
        </c:rich>
      </c:tx>
      <c:layout/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'A3.1-4'!$B$14:$C$14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'A3.1-4'!$B$19:$C$19</c:f>
              <c:numCache>
                <c:formatCode>#,##0</c:formatCode>
                <c:ptCount val="2"/>
                <c:pt idx="0">
                  <c:v>571</c:v>
                </c:pt>
                <c:pt idx="1">
                  <c:v>2573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03136"/>
        <c:axId val="85404672"/>
        <c:axId val="0"/>
      </c:bar3DChart>
      <c:catAx>
        <c:axId val="85403136"/>
        <c:scaling>
          <c:orientation val="minMax"/>
        </c:scaling>
        <c:delete val="0"/>
        <c:axPos val="l"/>
        <c:majorTickMark val="out"/>
        <c:minorTickMark val="none"/>
        <c:tickLblPos val="nextTo"/>
        <c:crossAx val="85404672"/>
        <c:crosses val="autoZero"/>
        <c:auto val="1"/>
        <c:lblAlgn val="ctr"/>
        <c:lblOffset val="100"/>
        <c:noMultiLvlLbl val="0"/>
      </c:catAx>
      <c:valAx>
        <c:axId val="8540467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40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Γυμνάσια</a:t>
            </a:r>
            <a:endParaRPr lang="en-US" sz="1100"/>
          </a:p>
        </c:rich>
      </c:tx>
      <c:layout/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'A3.1-4'!$B$24:$C$24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'A3.1-4'!$B$29:$C$29</c:f>
              <c:numCache>
                <c:formatCode>#,##0</c:formatCode>
                <c:ptCount val="2"/>
                <c:pt idx="0">
                  <c:v>486</c:v>
                </c:pt>
                <c:pt idx="1">
                  <c:v>1058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416960"/>
        <c:axId val="85439232"/>
        <c:axId val="0"/>
      </c:bar3DChart>
      <c:catAx>
        <c:axId val="85416960"/>
        <c:scaling>
          <c:orientation val="minMax"/>
        </c:scaling>
        <c:delete val="0"/>
        <c:axPos val="l"/>
        <c:majorTickMark val="out"/>
        <c:minorTickMark val="none"/>
        <c:tickLblPos val="nextTo"/>
        <c:crossAx val="85439232"/>
        <c:crosses val="autoZero"/>
        <c:auto val="1"/>
        <c:lblAlgn val="ctr"/>
        <c:lblOffset val="100"/>
        <c:noMultiLvlLbl val="0"/>
      </c:catAx>
      <c:valAx>
        <c:axId val="8543923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416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Πλήθος Εκπ/κών σε Ιδ. Λύκεια</a:t>
            </a:r>
            <a:endParaRPr lang="en-US" sz="1100"/>
          </a:p>
        </c:rich>
      </c:tx>
      <c:layout/>
      <c:overlay val="0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'A3.1-4'!$B$34:$C$34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'A3.1-4'!$B$39:$C$39</c:f>
              <c:numCache>
                <c:formatCode>#,##0</c:formatCode>
                <c:ptCount val="2"/>
                <c:pt idx="0">
                  <c:v>1133</c:v>
                </c:pt>
                <c:pt idx="1">
                  <c:v>1268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5545728"/>
        <c:axId val="85547264"/>
        <c:axId val="0"/>
      </c:bar3DChart>
      <c:catAx>
        <c:axId val="85545728"/>
        <c:scaling>
          <c:orientation val="minMax"/>
        </c:scaling>
        <c:delete val="0"/>
        <c:axPos val="l"/>
        <c:majorTickMark val="out"/>
        <c:minorTickMark val="none"/>
        <c:tickLblPos val="nextTo"/>
        <c:crossAx val="85547264"/>
        <c:crosses val="autoZero"/>
        <c:auto val="1"/>
        <c:lblAlgn val="ctr"/>
        <c:lblOffset val="100"/>
        <c:noMultiLvlLbl val="0"/>
      </c:catAx>
      <c:valAx>
        <c:axId val="85547264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5545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ανεξαρτήτως φύλου</a:t>
            </a:r>
          </a:p>
        </c:rich>
      </c:tx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7563824129826908"/>
          <c:h val="0.665517060367454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</c:spPr>
          <c:invertIfNegative val="0"/>
          <c:dLbls>
            <c:dLbl>
              <c:idx val="1"/>
              <c:spPr/>
              <c:txPr>
                <a:bodyPr/>
                <a:lstStyle/>
                <a:p>
                  <a:pPr>
                    <a:defRPr b="1"/>
                  </a:pPr>
                  <a:endParaRPr lang="el-G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('A5'!$A$5,'A5'!$A$7,'A5'!$A$10)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('A5'!$K$6,'A5'!$K$9,'A5'!$K$12)</c:f>
              <c:numCache>
                <c:formatCode>0.00%</c:formatCode>
                <c:ptCount val="3"/>
                <c:pt idx="0">
                  <c:v>0.26539923954372624</c:v>
                </c:pt>
                <c:pt idx="1">
                  <c:v>0.54195183776932832</c:v>
                </c:pt>
                <c:pt idx="2">
                  <c:v>0.14397972116603297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688960"/>
        <c:axId val="91690496"/>
        <c:axId val="0"/>
      </c:bar3DChart>
      <c:catAx>
        <c:axId val="9168896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690496"/>
        <c:crosses val="autoZero"/>
        <c:auto val="1"/>
        <c:lblAlgn val="ctr"/>
        <c:lblOffset val="100"/>
        <c:noMultiLvlLbl val="0"/>
      </c:catAx>
      <c:valAx>
        <c:axId val="9169049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68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1000"/>
              <a:t>Β/θμια</a:t>
            </a:r>
            <a:r>
              <a:rPr lang="el-GR" sz="800"/>
              <a:t>: Ηλικιακές Ομάδες κατά φύλο</a:t>
            </a:r>
          </a:p>
        </c:rich>
      </c:tx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'A5'!$C$3:$E$3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('A5'!$E$6,'A5'!$E$9,'A5'!$E$12)</c:f>
              <c:numCache>
                <c:formatCode>0.00%</c:formatCode>
                <c:ptCount val="3"/>
                <c:pt idx="0">
                  <c:v>0.19394688079061148</c:v>
                </c:pt>
                <c:pt idx="1">
                  <c:v>0.55898702903026565</c:v>
                </c:pt>
                <c:pt idx="2">
                  <c:v>0.19703520691785051</c:v>
                </c:pt>
              </c:numCache>
            </c:numRef>
          </c:val>
        </c:ser>
        <c:ser>
          <c:idx val="1"/>
          <c:order val="1"/>
          <c:tx>
            <c:strRef>
              <c:f>'A5'!$F$3:$H$3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</c:dPt>
          <c:dPt>
            <c:idx val="2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('A5'!$H$6,'A5'!$H$9,'A5'!$H$12)</c:f>
              <c:numCache>
                <c:formatCode>0.00%</c:formatCode>
                <c:ptCount val="3"/>
                <c:pt idx="0">
                  <c:v>0.31513327601031815</c:v>
                </c:pt>
                <c:pt idx="1">
                  <c:v>0.53009458297506451</c:v>
                </c:pt>
                <c:pt idx="2">
                  <c:v>0.10705073086844369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738880"/>
        <c:axId val="91740416"/>
        <c:axId val="0"/>
      </c:bar3DChart>
      <c:catAx>
        <c:axId val="91738880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740416"/>
        <c:crosses val="autoZero"/>
        <c:auto val="1"/>
        <c:lblAlgn val="ctr"/>
        <c:lblOffset val="100"/>
        <c:noMultiLvlLbl val="0"/>
      </c:catAx>
      <c:valAx>
        <c:axId val="91740416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7388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ανεξαρτήτως φύλου</a:t>
            </a:r>
          </a:p>
        </c:rich>
      </c:tx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('A5'!$K$22,'A5'!$K$25,'A5'!$K$28)</c:f>
              <c:numCache>
                <c:formatCode>0.00%</c:formatCode>
                <c:ptCount val="3"/>
                <c:pt idx="0">
                  <c:v>0.57701310861423216</c:v>
                </c:pt>
                <c:pt idx="1">
                  <c:v>0.32279962546816482</c:v>
                </c:pt>
                <c:pt idx="2">
                  <c:v>4.5880149812734083E-2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640128"/>
        <c:axId val="110674688"/>
        <c:axId val="0"/>
      </c:bar3DChart>
      <c:catAx>
        <c:axId val="11064012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674688"/>
        <c:crosses val="autoZero"/>
        <c:auto val="1"/>
        <c:lblAlgn val="ctr"/>
        <c:lblOffset val="100"/>
        <c:noMultiLvlLbl val="0"/>
      </c:catAx>
      <c:valAx>
        <c:axId val="110674688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64012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Α/θμια: Ηλικιακές Ομάδες κατά φύλο</a:t>
            </a:r>
          </a:p>
        </c:rich>
      </c:tx>
      <c:layout/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37282349510232"/>
          <c:y val="0.18039417800047722"/>
          <c:w val="0.76256634587343253"/>
          <c:h val="0.60491099976139351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'A5'!$C$19:$E$19</c:f>
              <c:strCache>
                <c:ptCount val="1"/>
                <c:pt idx="0">
                  <c:v>ΑΝΔΡΕΣ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('A5'!$E$22,'A5'!$E$25,'A5'!$E$28)</c:f>
              <c:numCache>
                <c:formatCode>0.00%</c:formatCode>
                <c:ptCount val="3"/>
                <c:pt idx="0">
                  <c:v>0.45362563237774034</c:v>
                </c:pt>
                <c:pt idx="1">
                  <c:v>0.42664418212478916</c:v>
                </c:pt>
                <c:pt idx="2">
                  <c:v>8.6003372681281623E-2</c:v>
                </c:pt>
              </c:numCache>
            </c:numRef>
          </c:val>
        </c:ser>
        <c:ser>
          <c:idx val="1"/>
          <c:order val="1"/>
          <c:tx>
            <c:strRef>
              <c:f>'A5'!$F$19:$H$19</c:f>
              <c:strCache>
                <c:ptCount val="1"/>
                <c:pt idx="0">
                  <c:v>ΓΥΝΑΙΚΕΣ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cat>
            <c:strRef>
              <c:f>('A5'!$A$21,'A5'!$A$23,'A5'!$A$26)</c:f>
              <c:strCache>
                <c:ptCount val="3"/>
                <c:pt idx="0">
                  <c:v>22-40</c:v>
                </c:pt>
                <c:pt idx="1">
                  <c:v>41-55</c:v>
                </c:pt>
                <c:pt idx="2">
                  <c:v>56-66+</c:v>
                </c:pt>
              </c:strCache>
            </c:strRef>
          </c:cat>
          <c:val>
            <c:numRef>
              <c:f>('A5'!$H$22,'A5'!$H$25,'A5'!$H$28)</c:f>
              <c:numCache>
                <c:formatCode>0.00%</c:formatCode>
                <c:ptCount val="3"/>
                <c:pt idx="0">
                  <c:v>0.59690133188366401</c:v>
                </c:pt>
                <c:pt idx="1">
                  <c:v>0.30606142973634137</c:v>
                </c:pt>
                <c:pt idx="2">
                  <c:v>3.9412883935852135E-2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713856"/>
        <c:axId val="110719744"/>
        <c:axId val="0"/>
      </c:bar3DChart>
      <c:catAx>
        <c:axId val="110713856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719744"/>
        <c:crosses val="autoZero"/>
        <c:auto val="1"/>
        <c:lblAlgn val="ctr"/>
        <c:lblOffset val="100"/>
        <c:noMultiLvlLbl val="0"/>
      </c:catAx>
      <c:valAx>
        <c:axId val="110719744"/>
        <c:scaling>
          <c:orientation val="minMax"/>
          <c:max val="0.70000000000000007"/>
          <c:min val="0"/>
        </c:scaling>
        <c:delete val="0"/>
        <c:axPos val="b"/>
        <c:majorGridlines>
          <c:spPr>
            <a:ln w="6350">
              <a:solidFill>
                <a:schemeClr val="bg2"/>
              </a:solidFill>
            </a:ln>
          </c:spPr>
        </c:majorGridlines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71385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el-GR" sz="1050"/>
              <a:t>Ιδιωτικοί Εκπαιδευτικοί ανά φύλο</a:t>
            </a:r>
          </a:p>
        </c:rich>
      </c:tx>
      <c:layout/>
      <c:overlay val="0"/>
    </c:title>
    <c:autoTitleDeleted val="0"/>
    <c:view3D>
      <c:rotX val="75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chemeClr val="accent2"/>
              </a:solidFill>
            </c:spPr>
          </c:dPt>
          <c:dPt>
            <c:idx val="1"/>
            <c:bubble3D val="0"/>
            <c:spPr>
              <a:solidFill>
                <a:schemeClr val="accent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('A1.1'!$A$4,'A1.1'!$A$9)</c:f>
              <c:strCache>
                <c:ptCount val="2"/>
                <c:pt idx="0">
                  <c:v>Άνδρες</c:v>
                </c:pt>
                <c:pt idx="1">
                  <c:v>Γυναίκες</c:v>
                </c:pt>
              </c:strCache>
            </c:strRef>
          </c:cat>
          <c:val>
            <c:numRef>
              <c:f>('A1.1'!$C$4,'A1.1'!$C$9)</c:f>
              <c:numCache>
                <c:formatCode>0.00%</c:formatCode>
                <c:ptCount val="2"/>
                <c:pt idx="0">
                  <c:v>0.26919800413776318</c:v>
                </c:pt>
                <c:pt idx="1">
                  <c:v>0.73080199586223682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Α/θμια: Σώρευση είδους συμβάσεων στο ωράριο</a:t>
            </a:r>
            <a:endParaRPr lang="el-GR" sz="1000"/>
          </a:p>
        </c:rich>
      </c:tx>
      <c:layout/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'A6'!$B$3:$D$3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'A6'!$D$6:$D$9</c:f>
              <c:numCache>
                <c:formatCode>0.00%</c:formatCode>
                <c:ptCount val="4"/>
                <c:pt idx="0">
                  <c:v>3.5041322314049585E-2</c:v>
                </c:pt>
                <c:pt idx="1">
                  <c:v>9.5867768595041328E-2</c:v>
                </c:pt>
                <c:pt idx="2">
                  <c:v>0.7024793388429752</c:v>
                </c:pt>
                <c:pt idx="3">
                  <c:v>0.16661157024793388</c:v>
                </c:pt>
              </c:numCache>
            </c:numRef>
          </c:val>
        </c:ser>
        <c:ser>
          <c:idx val="1"/>
          <c:order val="1"/>
          <c:tx>
            <c:v>ΟΡΙΣΜΕΝΟΥ ΧΡΟΝΟΥ</c:v>
          </c:tx>
          <c:spPr>
            <a:solidFill>
              <a:schemeClr val="accent3">
                <a:lumMod val="7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6.15942028985507E-2</c:v>
              </c:pt>
              <c:pt idx="1">
                <c:v>0.113526570048309</c:v>
              </c:pt>
              <c:pt idx="2">
                <c:v>0.58454106280193197</c:v>
              </c:pt>
              <c:pt idx="3">
                <c:v>0.24033816425120699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91449984"/>
        <c:axId val="91455872"/>
        <c:axId val="0"/>
      </c:bar3DChart>
      <c:catAx>
        <c:axId val="91449984"/>
        <c:scaling>
          <c:orientation val="minMax"/>
        </c:scaling>
        <c:delete val="0"/>
        <c:axPos val="l"/>
        <c:majorTickMark val="none"/>
        <c:minorTickMark val="none"/>
        <c:tickLblPos val="nextTo"/>
        <c:crossAx val="91455872"/>
        <c:crosses val="autoZero"/>
        <c:auto val="1"/>
        <c:lblAlgn val="ctr"/>
        <c:lblOffset val="100"/>
        <c:noMultiLvlLbl val="0"/>
      </c:catAx>
      <c:valAx>
        <c:axId val="9145587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1449984"/>
        <c:crosses val="autoZero"/>
        <c:crossBetween val="between"/>
        <c:majorUnit val="0.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Διδακτικό</a:t>
            </a:r>
            <a:r>
              <a:rPr lang="el-GR" sz="1000" baseline="0"/>
              <a:t> ωράριο  στην Β/θμια: Σώρευση είδους συμβάσεων στο ωράριο</a:t>
            </a:r>
            <a:endParaRPr lang="el-GR" sz="1000"/>
          </a:p>
        </c:rich>
      </c:tx>
      <c:layout/>
      <c:overlay val="0"/>
    </c:title>
    <c:autoTitleDeleted val="0"/>
    <c:view3D>
      <c:rotX val="3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'A6'!$B$3:$D$3</c:f>
              <c:strCache>
                <c:ptCount val="1"/>
                <c:pt idx="0">
                  <c:v>ΑΟΡΙΣΤΟΥ ΧΡΟΝΟΥ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Ref>
              <c:f>'A6'!$D$11:$D$14</c:f>
              <c:numCache>
                <c:formatCode>0.00%</c:formatCode>
                <c:ptCount val="4"/>
                <c:pt idx="0">
                  <c:v>4.8645320197044338E-2</c:v>
                </c:pt>
                <c:pt idx="1">
                  <c:v>0.15609605911330049</c:v>
                </c:pt>
                <c:pt idx="2">
                  <c:v>0.78171182266009853</c:v>
                </c:pt>
                <c:pt idx="3">
                  <c:v>1.3546798029556651E-2</c:v>
                </c:pt>
              </c:numCache>
            </c:numRef>
          </c:val>
        </c:ser>
        <c:ser>
          <c:idx val="1"/>
          <c:order val="1"/>
          <c:tx>
            <c:v>ΟΡΙΣΜΕΝΟΥ ΧΡΟΝΟΥ</c:v>
          </c:tx>
          <c:spPr>
            <a:solidFill>
              <a:srgbClr val="9BBB59">
                <a:lumMod val="75000"/>
              </a:srgb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'A6'!$A$6:$A$9</c:f>
              <c:strCache>
                <c:ptCount val="4"/>
                <c:pt idx="0">
                  <c:v>1-7</c:v>
                </c:pt>
                <c:pt idx="1">
                  <c:v>8-17</c:v>
                </c:pt>
                <c:pt idx="2">
                  <c:v>18-24</c:v>
                </c:pt>
                <c:pt idx="3">
                  <c:v>25+</c:v>
                </c:pt>
              </c:strCache>
            </c:strRef>
          </c:cat>
          <c:val>
            <c:numLit>
              <c:formatCode>General</c:formatCode>
              <c:ptCount val="4"/>
              <c:pt idx="0">
                <c:v>0.21933085501858737</c:v>
              </c:pt>
              <c:pt idx="1">
                <c:v>0.37360594795539032</c:v>
              </c:pt>
              <c:pt idx="2">
                <c:v>0.3996282527881041</c:v>
              </c:pt>
              <c:pt idx="3">
                <c:v>7.4349442379182153E-3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cylinder"/>
        <c:axId val="91489792"/>
        <c:axId val="91491328"/>
        <c:axId val="0"/>
      </c:bar3DChart>
      <c:catAx>
        <c:axId val="91489792"/>
        <c:scaling>
          <c:orientation val="minMax"/>
        </c:scaling>
        <c:delete val="0"/>
        <c:axPos val="l"/>
        <c:majorTickMark val="none"/>
        <c:minorTickMark val="none"/>
        <c:tickLblPos val="nextTo"/>
        <c:crossAx val="91491328"/>
        <c:crosses val="autoZero"/>
        <c:auto val="1"/>
        <c:lblAlgn val="ctr"/>
        <c:lblOffset val="100"/>
        <c:noMultiLvlLbl val="0"/>
      </c:catAx>
      <c:valAx>
        <c:axId val="91491328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91489792"/>
        <c:crosses val="autoZero"/>
        <c:crossBetween val="between"/>
        <c:majorUnit val="0.25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l-GR" sz="1100"/>
              <a:t>Σύνολο</a:t>
            </a:r>
            <a:r>
              <a:rPr lang="el-GR" sz="1100" baseline="0"/>
              <a:t> Εκπαιδευτικών ανά Περιφειακή Δ/νση</a:t>
            </a:r>
            <a:endParaRPr lang="en-US" sz="1100"/>
          </a:p>
        </c:rich>
      </c:tx>
      <c:overlay val="0"/>
    </c:title>
    <c:autoTitleDeleted val="0"/>
    <c:view3D>
      <c:rotX val="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'A7'!$A$5:$A$17</c:f>
              <c:strCache>
                <c:ptCount val="13"/>
                <c:pt idx="0">
                  <c:v>ΑΤΤΙΚΗΣ</c:v>
                </c:pt>
                <c:pt idx="1">
                  <c:v>ΚΕΝΤΡΙΚΗΣ ΜΑΚΕΔΟΝΙΑΣ</c:v>
                </c:pt>
                <c:pt idx="2">
                  <c:v>ΘΕΣΣΑΛΙΑΣ</c:v>
                </c:pt>
                <c:pt idx="3">
                  <c:v>ΠΕΛΟΠΟΝΝΗΣΟΥ</c:v>
                </c:pt>
                <c:pt idx="4">
                  <c:v>ΔΥΤΙΚΗΣ ΕΛΛΑΔΑΣ</c:v>
                </c:pt>
                <c:pt idx="5">
                  <c:v>ΚΡΗΤΗΣ</c:v>
                </c:pt>
                <c:pt idx="6">
                  <c:v>ΝΟΤΙΟΥ ΑΙΓΑΙΟΥ</c:v>
                </c:pt>
                <c:pt idx="7">
                  <c:v>ΗΠΕΙΡΟΥ</c:v>
                </c:pt>
                <c:pt idx="8">
                  <c:v>ΑΝ. ΜΑΚΕΔΟΝΙΑΣ ΚΑΙ ΘΡΑΚΗΣ</c:v>
                </c:pt>
                <c:pt idx="9">
                  <c:v>ΣΤΕΡΕΑΣ ΕΛΛΑΔΑΣ</c:v>
                </c:pt>
                <c:pt idx="10">
                  <c:v>ΒΟΡΕΙΟΥ ΑΙΓΑΙΟΥ</c:v>
                </c:pt>
                <c:pt idx="11">
                  <c:v>ΔΥΤΙΚΗΣ ΜΑΚΕΔΟΝΙΑΣ</c:v>
                </c:pt>
                <c:pt idx="12">
                  <c:v>ΙΟΝΙΩΝ ΝΗΣΩΝ</c:v>
                </c:pt>
              </c:strCache>
            </c:strRef>
          </c:cat>
          <c:val>
            <c:numRef>
              <c:f>'A7'!$F$5:$F$17</c:f>
              <c:numCache>
                <c:formatCode>#,##0</c:formatCode>
                <c:ptCount val="13"/>
                <c:pt idx="0">
                  <c:v>5792</c:v>
                </c:pt>
                <c:pt idx="1">
                  <c:v>1033</c:v>
                </c:pt>
                <c:pt idx="2">
                  <c:v>314</c:v>
                </c:pt>
                <c:pt idx="3">
                  <c:v>251</c:v>
                </c:pt>
                <c:pt idx="4">
                  <c:v>228</c:v>
                </c:pt>
                <c:pt idx="5">
                  <c:v>188</c:v>
                </c:pt>
                <c:pt idx="6">
                  <c:v>147</c:v>
                </c:pt>
                <c:pt idx="7">
                  <c:v>144</c:v>
                </c:pt>
                <c:pt idx="8">
                  <c:v>46</c:v>
                </c:pt>
                <c:pt idx="9">
                  <c:v>37</c:v>
                </c:pt>
                <c:pt idx="10">
                  <c:v>22</c:v>
                </c:pt>
                <c:pt idx="11">
                  <c:v>9</c:v>
                </c:pt>
                <c:pt idx="1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529600"/>
        <c:axId val="91531136"/>
        <c:axId val="0"/>
      </c:bar3DChart>
      <c:catAx>
        <c:axId val="91529600"/>
        <c:scaling>
          <c:orientation val="maxMin"/>
        </c:scaling>
        <c:delete val="0"/>
        <c:axPos val="l"/>
        <c:majorTickMark val="out"/>
        <c:minorTickMark val="none"/>
        <c:tickLblPos val="nextTo"/>
        <c:crossAx val="91531136"/>
        <c:crosses val="autoZero"/>
        <c:auto val="1"/>
        <c:lblAlgn val="ctr"/>
        <c:lblOffset val="100"/>
        <c:noMultiLvlLbl val="0"/>
      </c:catAx>
      <c:valAx>
        <c:axId val="91531136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crossAx val="91529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1000"/>
              <a:t>Εν ενεργεία Ιδιωτικοί Εκπαιδευτικοί κατά Εκπαιδευτικό κλάδο</a:t>
            </a:r>
          </a:p>
        </c:rich>
      </c:tx>
      <c:overlay val="1"/>
    </c:title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59838145231846"/>
          <c:y val="0.10782990667833188"/>
          <c:w val="0.69812729658792649"/>
          <c:h val="0.80397346165062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'A8'!$A$4:$A$20</c:f>
              <c:strCache>
                <c:ptCount val="17"/>
                <c:pt idx="0">
                  <c:v>ΔΑΣΚΑΛΟΙ</c:v>
                </c:pt>
                <c:pt idx="1">
                  <c:v>ΝΗΠΙΑΓΩΓΟΙ</c:v>
                </c:pt>
                <c:pt idx="2">
                  <c:v>ΦΙΛΟΛΟΓΟΙ</c:v>
                </c:pt>
                <c:pt idx="3">
                  <c:v>ΑΓΓΛΙΚΗΣ ΦΙΛΟΛΟΓΙΑΣ</c:v>
                </c:pt>
                <c:pt idx="4">
                  <c:v>ΦΥΣΙΚΗΣ ΑΓΩΓΗΣ</c:v>
                </c:pt>
                <c:pt idx="5">
                  <c:v>ΜΑΘΗΜΑΤΙΚΟΙ</c:v>
                </c:pt>
                <c:pt idx="6">
                  <c:v>ΓΑΛΛΙΚΗΣ ΦΙΛΟΛΟΓΙΑΣ</c:v>
                </c:pt>
                <c:pt idx="7">
                  <c:v>ΦΥΣΙΚΟΙ</c:v>
                </c:pt>
                <c:pt idx="8">
                  <c:v>ΓΕΡΜΑΝΙΚΗΣ ΦΙΛΟΛΟΓΙΑΣ</c:v>
                </c:pt>
                <c:pt idx="9">
                  <c:v>ΠΛΗΡΟΦΟΡΙΚΗΣ</c:v>
                </c:pt>
                <c:pt idx="10">
                  <c:v>ΘΕΟΛΟΓΟΙ</c:v>
                </c:pt>
                <c:pt idx="11">
                  <c:v>ΜΟΥΣΙΚΗΣ ΕΠΙΣΤΗΜΗΣ</c:v>
                </c:pt>
                <c:pt idx="12">
                  <c:v>ΧΗΜΙΚΟΙ</c:v>
                </c:pt>
                <c:pt idx="13">
                  <c:v>ΚΑΛΛΙΤΕΧΝΙΚΩΝ</c:v>
                </c:pt>
                <c:pt idx="14">
                  <c:v>ΒΙΟΛΟΓΟΙ</c:v>
                </c:pt>
                <c:pt idx="15">
                  <c:v>ΟΙΚΟΝΟΜΙΑΣ</c:v>
                </c:pt>
                <c:pt idx="16">
                  <c:v>Λοιποί Κλάδοι</c:v>
                </c:pt>
              </c:strCache>
            </c:strRef>
          </c:cat>
          <c:val>
            <c:numRef>
              <c:f>'A8'!$B$4:$B$20</c:f>
              <c:numCache>
                <c:formatCode>#,##0</c:formatCode>
                <c:ptCount val="17"/>
                <c:pt idx="0">
                  <c:v>1748</c:v>
                </c:pt>
                <c:pt idx="1">
                  <c:v>1192</c:v>
                </c:pt>
                <c:pt idx="2">
                  <c:v>1072</c:v>
                </c:pt>
                <c:pt idx="3">
                  <c:v>781</c:v>
                </c:pt>
                <c:pt idx="4">
                  <c:v>513</c:v>
                </c:pt>
                <c:pt idx="5">
                  <c:v>483</c:v>
                </c:pt>
                <c:pt idx="6">
                  <c:v>365</c:v>
                </c:pt>
                <c:pt idx="7">
                  <c:v>337</c:v>
                </c:pt>
                <c:pt idx="8">
                  <c:v>267</c:v>
                </c:pt>
                <c:pt idx="9">
                  <c:v>252</c:v>
                </c:pt>
                <c:pt idx="10">
                  <c:v>179</c:v>
                </c:pt>
                <c:pt idx="11">
                  <c:v>173</c:v>
                </c:pt>
                <c:pt idx="12">
                  <c:v>157</c:v>
                </c:pt>
                <c:pt idx="13">
                  <c:v>145</c:v>
                </c:pt>
                <c:pt idx="14">
                  <c:v>144</c:v>
                </c:pt>
                <c:pt idx="15">
                  <c:v>114</c:v>
                </c:pt>
                <c:pt idx="16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679360"/>
        <c:axId val="91681152"/>
        <c:axId val="0"/>
      </c:bar3DChart>
      <c:catAx>
        <c:axId val="91679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el-GR"/>
          </a:p>
        </c:txPr>
        <c:crossAx val="91681152"/>
        <c:crosses val="autoZero"/>
        <c:auto val="1"/>
        <c:lblAlgn val="ctr"/>
        <c:lblOffset val="100"/>
        <c:noMultiLvlLbl val="0"/>
      </c:catAx>
      <c:valAx>
        <c:axId val="91681152"/>
        <c:scaling>
          <c:orientation val="minMax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679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21062992125985"/>
          <c:y val="4.1666666666666664E-2"/>
          <c:w val="0.81367957130358715"/>
          <c:h val="0.79142752989209686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'A9'!$K$3</c:f>
              <c:strCache>
                <c:ptCount val="1"/>
                <c:pt idx="0">
                  <c:v>ΑΟΡΙΣΤΟΥ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'A9'!$J$5:$J$12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Ref>
              <c:f>'A9'!$K$5:$K$12</c:f>
              <c:numCache>
                <c:formatCode>0.00%</c:formatCode>
                <c:ptCount val="8"/>
                <c:pt idx="0">
                  <c:v>0.33528918692372173</c:v>
                </c:pt>
                <c:pt idx="1">
                  <c:v>0.7054764984907288</c:v>
                </c:pt>
                <c:pt idx="2">
                  <c:v>0.85244360902255634</c:v>
                </c:pt>
                <c:pt idx="3">
                  <c:v>0.91300813008130077</c:v>
                </c:pt>
                <c:pt idx="4">
                  <c:v>0.96484055600981189</c:v>
                </c:pt>
                <c:pt idx="5">
                  <c:v>0.98084291187739459</c:v>
                </c:pt>
                <c:pt idx="6">
                  <c:v>0.98969072164948457</c:v>
                </c:pt>
                <c:pt idx="7">
                  <c:v>0.97916666666666663</c:v>
                </c:pt>
              </c:numCache>
            </c:numRef>
          </c:val>
        </c:ser>
        <c:ser>
          <c:idx val="1"/>
          <c:order val="1"/>
          <c:tx>
            <c:v>ΟΡΙΣΜΕΝΟΥ</c:v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'A9'!$J$5:$J$12</c:f>
              <c:strCache>
                <c:ptCount val="8"/>
                <c:pt idx="0">
                  <c:v>22 - 30</c:v>
                </c:pt>
                <c:pt idx="1">
                  <c:v>31 - 40</c:v>
                </c:pt>
                <c:pt idx="2">
                  <c:v>41 - 45</c:v>
                </c:pt>
                <c:pt idx="3">
                  <c:v>46 - 50</c:v>
                </c:pt>
                <c:pt idx="4">
                  <c:v>51 - 55</c:v>
                </c:pt>
                <c:pt idx="5">
                  <c:v>56 - 60</c:v>
                </c:pt>
                <c:pt idx="6">
                  <c:v>61 - 65</c:v>
                </c:pt>
                <c:pt idx="7">
                  <c:v>66+</c:v>
                </c:pt>
              </c:strCache>
            </c:strRef>
          </c:cat>
          <c:val>
            <c:numLit>
              <c:formatCode>General</c:formatCode>
              <c:ptCount val="8"/>
              <c:pt idx="0">
                <c:v>0.57959183673469383</c:v>
              </c:pt>
              <c:pt idx="1">
                <c:v>0.25730994152046782</c:v>
              </c:pt>
              <c:pt idx="2">
                <c:v>0.14363438520130578</c:v>
              </c:pt>
              <c:pt idx="3">
                <c:v>5.3853296193129063E-2</c:v>
              </c:pt>
              <c:pt idx="4">
                <c:v>2.9551954242135366E-2</c:v>
              </c:pt>
              <c:pt idx="5">
                <c:v>2.0881670533642691E-2</c:v>
              </c:pt>
              <c:pt idx="6">
                <c:v>1.7647058823529412E-2</c:v>
              </c:pt>
              <c:pt idx="7">
                <c:v>2.3809523809523808E-2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10802816"/>
        <c:axId val="110804352"/>
        <c:axId val="0"/>
      </c:bar3DChart>
      <c:catAx>
        <c:axId val="110802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804352"/>
        <c:crosses val="autoZero"/>
        <c:auto val="1"/>
        <c:lblAlgn val="ctr"/>
        <c:lblOffset val="100"/>
        <c:noMultiLvlLbl val="0"/>
      </c:catAx>
      <c:valAx>
        <c:axId val="110804352"/>
        <c:scaling>
          <c:orientation val="minMax"/>
        </c:scaling>
        <c:delete val="0"/>
        <c:axPos val="t"/>
        <c:majorGridlines/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110802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195181539807524"/>
          <c:y val="0.9116531787693205"/>
          <c:w val="0.37089312685019232"/>
          <c:h val="6.7604413525979151E-2"/>
        </c:manualLayout>
      </c:layout>
      <c:overlay val="0"/>
      <c:txPr>
        <a:bodyPr/>
        <a:lstStyle/>
        <a:p>
          <a:pPr>
            <a:defRPr sz="800"/>
          </a:pPr>
          <a:endParaRPr lang="el-GR"/>
        </a:p>
      </c:txPr>
    </c:legend>
    <c:plotVisOnly val="1"/>
    <c:dispBlanksAs val="gap"/>
    <c:showDLblsOverMax val="0"/>
  </c:chart>
  <c:spPr>
    <a:ln>
      <a:solidFill>
        <a:schemeClr val="accent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Άνδρες 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</c:dPt>
          <c:dPt>
            <c:idx val="2"/>
            <c:bubble3D val="0"/>
            <c:explosion val="3"/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'A1.1'!$A$5:$A$8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'A1.1'!$D$5:$D$8</c:f>
              <c:numCache>
                <c:formatCode>0.00%</c:formatCode>
                <c:ptCount val="4"/>
                <c:pt idx="0">
                  <c:v>0.77848101265822789</c:v>
                </c:pt>
                <c:pt idx="1">
                  <c:v>0.14692585895117541</c:v>
                </c:pt>
                <c:pt idx="2">
                  <c:v>4.0235081374321878E-2</c:v>
                </c:pt>
                <c:pt idx="3">
                  <c:v>3.4358047016274866E-2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l-GR" sz="1000"/>
              <a:t>Γυναίκες</a:t>
            </a:r>
            <a:r>
              <a:rPr lang="el-GR" sz="1000" baseline="0"/>
              <a:t> </a:t>
            </a:r>
            <a:r>
              <a:rPr lang="el-GR" sz="1000"/>
              <a:t>Ιδιωτικοί Εκπαιδευτικοί ανά σχέση εργασίας</a:t>
            </a:r>
          </a:p>
        </c:rich>
      </c:tx>
      <c:layout/>
      <c:overlay val="0"/>
    </c:title>
    <c:autoTitleDeleted val="0"/>
    <c:view3D>
      <c:rotX val="70"/>
      <c:rotY val="1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333333333333333E-2"/>
          <c:y val="5.0925925925925923E-2"/>
          <c:w val="0.5805555555555556"/>
          <c:h val="0.89814814814814814"/>
        </c:manualLayout>
      </c:layout>
      <c:pie3DChart>
        <c:varyColors val="1"/>
        <c:ser>
          <c:idx val="0"/>
          <c:order val="0"/>
          <c:explosion val="20"/>
          <c:dPt>
            <c:idx val="1"/>
            <c:bubble3D val="0"/>
            <c:explosion val="3"/>
          </c:dPt>
          <c:dPt>
            <c:idx val="2"/>
            <c:bubble3D val="0"/>
            <c:explosion val="3"/>
          </c:dPt>
          <c:dPt>
            <c:idx val="3"/>
            <c:bubble3D val="0"/>
            <c:explosion val="4"/>
            <c:spPr>
              <a:solidFill>
                <a:schemeClr val="accent6"/>
              </a:solidFill>
            </c:spPr>
          </c:dPt>
          <c:dLbls>
            <c:dLbl>
              <c:idx val="0"/>
              <c:layout>
                <c:manualLayout>
                  <c:x val="0.13208333333333333"/>
                  <c:y val="-7.32560513269174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'A1.1'!$A$10:$A$13</c:f>
              <c:strCache>
                <c:ptCount val="4"/>
                <c:pt idx="0">
                  <c:v>Αορίστου Χρόνου</c:v>
                </c:pt>
                <c:pt idx="1">
                  <c:v>Ορισμένου Χρόνου</c:v>
                </c:pt>
                <c:pt idx="2">
                  <c:v>Αορίστου Χρόνου (οργανική)</c:v>
                </c:pt>
                <c:pt idx="3">
                  <c:v>Αναπληρωτής</c:v>
                </c:pt>
              </c:strCache>
            </c:strRef>
          </c:cat>
          <c:val>
            <c:numRef>
              <c:f>'A1.1'!$D$10:$D$13</c:f>
              <c:numCache>
                <c:formatCode>0.00%</c:formatCode>
                <c:ptCount val="4"/>
                <c:pt idx="0">
                  <c:v>0.68243130724396339</c:v>
                </c:pt>
                <c:pt idx="1">
                  <c:v>0.2054954204829309</c:v>
                </c:pt>
                <c:pt idx="2">
                  <c:v>6.0616153205661952E-2</c:v>
                </c:pt>
                <c:pt idx="3">
                  <c:v>5.1457119067443796E-2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49999250093738"/>
          <c:y val="0.32590937925468655"/>
          <c:w val="0.2686509186351706"/>
          <c:h val="0.60964112252920211"/>
        </c:manualLayout>
      </c:layout>
      <c:overlay val="0"/>
      <c:txPr>
        <a:bodyPr/>
        <a:lstStyle/>
        <a:p>
          <a:pPr rtl="0">
            <a:defRPr sz="800"/>
          </a:pPr>
          <a:endParaRPr lang="el-G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'A2'!$G$4:$G$5</c:f>
              <c:numCache>
                <c:formatCode>#,##0</c:formatCode>
                <c:ptCount val="2"/>
                <c:pt idx="0">
                  <c:v>4782</c:v>
                </c:pt>
                <c:pt idx="1">
                  <c:v>3435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262528"/>
        <c:axId val="46272512"/>
        <c:axId val="0"/>
      </c:bar3DChart>
      <c:catAx>
        <c:axId val="46262528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272512"/>
        <c:crosses val="autoZero"/>
        <c:auto val="1"/>
        <c:lblAlgn val="ctr"/>
        <c:lblOffset val="100"/>
        <c:noMultiLvlLbl val="0"/>
      </c:catAx>
      <c:valAx>
        <c:axId val="46272512"/>
        <c:scaling>
          <c:orientation val="minMax"/>
          <c:min val="0"/>
        </c:scaling>
        <c:delete val="0"/>
        <c:axPos val="b"/>
        <c:majorGridlines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262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Ιδιωτικοί Εκπαιδευτικοί ανά Βαθμίδα Εκπαίδευσης (ποσοστά)</a:t>
            </a:r>
          </a:p>
        </c:rich>
      </c:tx>
      <c:layout/>
      <c:overlay val="0"/>
    </c:title>
    <c:autoTitleDeleted val="0"/>
    <c:view3D>
      <c:rotX val="70"/>
      <c:rotY val="12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9510343571546726"/>
          <c:w val="1"/>
          <c:h val="0.72671617293143886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plosion val="0"/>
            <c:spPr>
              <a:solidFill>
                <a:schemeClr val="accent1"/>
              </a:solidFill>
            </c:spPr>
          </c:dPt>
          <c:dPt>
            <c:idx val="1"/>
            <c:bubble3D val="0"/>
            <c:explosion val="11"/>
            <c:spPr>
              <a:solidFill>
                <a:schemeClr val="accent2"/>
              </a:solidFill>
            </c:spPr>
          </c:dPt>
          <c:dPt>
            <c:idx val="2"/>
            <c:bubble3D val="0"/>
            <c:explosion val="12"/>
            <c:spPr>
              <a:solidFill>
                <a:srgbClr val="FF0000"/>
              </a:solidFill>
            </c:spPr>
          </c:dPt>
          <c:dLbls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l-G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l-G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'A2'!$F$4:$F$5</c:f>
              <c:strCache>
                <c:ptCount val="2"/>
                <c:pt idx="0">
                  <c:v>Α/θμια</c:v>
                </c:pt>
                <c:pt idx="1">
                  <c:v>Β/θμια</c:v>
                </c:pt>
              </c:strCache>
            </c:strRef>
          </c:cat>
          <c:val>
            <c:numRef>
              <c:f>'A2'!$H$4:$H$5</c:f>
              <c:numCache>
                <c:formatCode>0.00%</c:formatCode>
                <c:ptCount val="2"/>
                <c:pt idx="0">
                  <c:v>0.58196422051843744</c:v>
                </c:pt>
                <c:pt idx="1">
                  <c:v>0.41803577948156262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Lbls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'A2.1'!$F$13:$F$14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'A2.1'!$H$13:$H$14</c:f>
              <c:numCache>
                <c:formatCode>0.00%</c:formatCode>
                <c:ptCount val="2"/>
                <c:pt idx="0">
                  <c:v>0.33288925895087429</c:v>
                </c:pt>
                <c:pt idx="1">
                  <c:v>0.66711074104912571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409216"/>
        <c:axId val="46410752"/>
        <c:axId val="0"/>
      </c:bar3DChart>
      <c:catAx>
        <c:axId val="4640921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410752"/>
        <c:crosses val="autoZero"/>
        <c:auto val="1"/>
        <c:lblAlgn val="ctr"/>
        <c:lblOffset val="100"/>
        <c:noMultiLvlLbl val="0"/>
      </c:catAx>
      <c:valAx>
        <c:axId val="46410752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409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Άνδρες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75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3.2258064516129031E-2"/>
                  <c:y val="-0.132942285560522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'A2.1'!$F$26:$F$27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'A2.1'!$H$26:$H$27</c:f>
              <c:numCache>
                <c:formatCode>0.00%</c:formatCode>
                <c:ptCount val="2"/>
                <c:pt idx="0">
                  <c:v>0.70399251403618213</c:v>
                </c:pt>
                <c:pt idx="1">
                  <c:v>0.29600748596381782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46425984"/>
        <c:axId val="46427520"/>
        <c:axId val="0"/>
      </c:bar3DChart>
      <c:catAx>
        <c:axId val="46425984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427520"/>
        <c:crosses val="autoZero"/>
        <c:auto val="1"/>
        <c:lblAlgn val="ctr"/>
        <c:lblOffset val="100"/>
        <c:noMultiLvlLbl val="0"/>
      </c:catAx>
      <c:valAx>
        <c:axId val="46427520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464259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l-GR" sz="800"/>
              <a:t>Γυναίκες Ιδιωτικοί Εκπαιδευτικοί ανά Βαθμίδα</a:t>
            </a:r>
            <a:r>
              <a:rPr lang="el-GR" sz="800" baseline="0"/>
              <a:t> Εκπαίδευσης</a:t>
            </a:r>
            <a:endParaRPr lang="el-GR" sz="800"/>
          </a:p>
        </c:rich>
      </c:tx>
      <c:layout/>
      <c:overlay val="0"/>
    </c:title>
    <c:autoTitleDeleted val="0"/>
    <c:view3D>
      <c:rotX val="0"/>
      <c:rotY val="0"/>
      <c:rAngAx val="0"/>
      <c:perspective val="5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909067818135637"/>
          <c:y val="0.22310843570833486"/>
          <c:w val="0.69273727880789093"/>
          <c:h val="0.6099963485513970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F79646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BBB59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79646">
                  <a:lumMod val="75000"/>
                </a:srgbClr>
              </a:solidFill>
              <a:ln>
                <a:solidFill>
                  <a:sysClr val="windowText" lastClr="000000"/>
                </a:solidFill>
              </a:ln>
            </c:spPr>
          </c:dPt>
          <c:dLbls>
            <c:dLbl>
              <c:idx val="0"/>
              <c:layout>
                <c:manualLayout>
                  <c:x val="-5.3763440860215152E-2"/>
                  <c:y val="-0.11730201667104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'A2.1'!$F$34:$F$35</c:f>
              <c:strCache>
                <c:ptCount val="2"/>
                <c:pt idx="0">
                  <c:v>Β/θμια</c:v>
                </c:pt>
                <c:pt idx="1">
                  <c:v>Α/θμια</c:v>
                </c:pt>
              </c:strCache>
            </c:strRef>
          </c:cat>
          <c:val>
            <c:numRef>
              <c:f>'A2.1'!$H$34:$H$35</c:f>
              <c:numCache>
                <c:formatCode>0.00%</c:formatCode>
                <c:ptCount val="2"/>
                <c:pt idx="0">
                  <c:v>0.41966815054633749</c:v>
                </c:pt>
                <c:pt idx="1">
                  <c:v>0.58033184945366245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1271936"/>
        <c:axId val="91273472"/>
        <c:axId val="0"/>
      </c:bar3DChart>
      <c:catAx>
        <c:axId val="91271936"/>
        <c:scaling>
          <c:orientation val="minMax"/>
        </c:scaling>
        <c:delete val="0"/>
        <c:axPos val="l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273472"/>
        <c:crosses val="autoZero"/>
        <c:auto val="1"/>
        <c:lblAlgn val="ctr"/>
        <c:lblOffset val="100"/>
        <c:noMultiLvlLbl val="0"/>
      </c:catAx>
      <c:valAx>
        <c:axId val="91273472"/>
        <c:scaling>
          <c:orientation val="minMax"/>
          <c:max val="1"/>
        </c:scaling>
        <c:delete val="0"/>
        <c:axPos val="b"/>
        <c:majorGridlines/>
        <c:numFmt formatCode="0%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l-GR"/>
          </a:p>
        </c:txPr>
        <c:crossAx val="91271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9</xdr:row>
      <xdr:rowOff>71436</xdr:rowOff>
    </xdr:from>
    <xdr:to>
      <xdr:col>6</xdr:col>
      <xdr:colOff>0</xdr:colOff>
      <xdr:row>24</xdr:row>
      <xdr:rowOff>133349</xdr:rowOff>
    </xdr:to>
    <xdr:graphicFrame macro="">
      <xdr:nvGraphicFramePr>
        <xdr:cNvPr id="3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0</xdr:rowOff>
    </xdr:from>
    <xdr:to>
      <xdr:col>12</xdr:col>
      <xdr:colOff>476250</xdr:colOff>
      <xdr:row>22</xdr:row>
      <xdr:rowOff>171450</xdr:rowOff>
    </xdr:to>
    <xdr:graphicFrame macro="">
      <xdr:nvGraphicFramePr>
        <xdr:cNvPr id="3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257175</xdr:colOff>
      <xdr:row>2</xdr:row>
      <xdr:rowOff>0</xdr:rowOff>
    </xdr:from>
    <xdr:to>
      <xdr:col>18</xdr:col>
      <xdr:colOff>323850</xdr:colOff>
      <xdr:row>15</xdr:row>
      <xdr:rowOff>85725</xdr:rowOff>
    </xdr:to>
    <xdr:graphicFrame macro="">
      <xdr:nvGraphicFramePr>
        <xdr:cNvPr id="2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14</xdr:row>
      <xdr:rowOff>185737</xdr:rowOff>
    </xdr:from>
    <xdr:to>
      <xdr:col>0</xdr:col>
      <xdr:colOff>3009900</xdr:colOff>
      <xdr:row>26</xdr:row>
      <xdr:rowOff>142875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3200400</xdr:colOff>
      <xdr:row>15</xdr:row>
      <xdr:rowOff>14287</xdr:rowOff>
    </xdr:from>
    <xdr:to>
      <xdr:col>4</xdr:col>
      <xdr:colOff>561975</xdr:colOff>
      <xdr:row>26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15</xdr:row>
      <xdr:rowOff>28575</xdr:rowOff>
    </xdr:from>
    <xdr:to>
      <xdr:col>10</xdr:col>
      <xdr:colOff>523875</xdr:colOff>
      <xdr:row>26</xdr:row>
      <xdr:rowOff>185738</xdr:rowOff>
    </xdr:to>
    <xdr:graphicFrame macro="">
      <xdr:nvGraphicFramePr>
        <xdr:cNvPr id="4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304800</xdr:colOff>
      <xdr:row>0</xdr:row>
      <xdr:rowOff>157162</xdr:rowOff>
    </xdr:from>
    <xdr:to>
      <xdr:col>11</xdr:col>
      <xdr:colOff>914400</xdr:colOff>
      <xdr:row>9</xdr:row>
      <xdr:rowOff>171450</xdr:rowOff>
    </xdr:to>
    <xdr:graphicFrame macro="">
      <xdr:nvGraphicFramePr>
        <xdr:cNvPr id="2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1104900</xdr:colOff>
      <xdr:row>0</xdr:row>
      <xdr:rowOff>157162</xdr:rowOff>
    </xdr:from>
    <xdr:to>
      <xdr:col>11</xdr:col>
      <xdr:colOff>3629025</xdr:colOff>
      <xdr:row>9</xdr:row>
      <xdr:rowOff>171450</xdr:rowOff>
    </xdr:to>
    <xdr:graphicFrame macro="">
      <xdr:nvGraphicFramePr>
        <xdr:cNvPr id="3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11</xdr:row>
      <xdr:rowOff>1</xdr:rowOff>
    </xdr:from>
    <xdr:to>
      <xdr:col>12</xdr:col>
      <xdr:colOff>533400</xdr:colOff>
      <xdr:row>18</xdr:row>
      <xdr:rowOff>1</xdr:rowOff>
    </xdr:to>
    <xdr:graphicFrame macro="">
      <xdr:nvGraphicFramePr>
        <xdr:cNvPr id="7" name="Γράφημα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24</xdr:row>
      <xdr:rowOff>1</xdr:rowOff>
    </xdr:from>
    <xdr:to>
      <xdr:col>12</xdr:col>
      <xdr:colOff>533400</xdr:colOff>
      <xdr:row>31</xdr:row>
      <xdr:rowOff>0</xdr:rowOff>
    </xdr:to>
    <xdr:graphicFrame macro="">
      <xdr:nvGraphicFramePr>
        <xdr:cNvPr id="8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32</xdr:row>
      <xdr:rowOff>1</xdr:rowOff>
    </xdr:from>
    <xdr:to>
      <xdr:col>12</xdr:col>
      <xdr:colOff>533400</xdr:colOff>
      <xdr:row>39</xdr:row>
      <xdr:rowOff>9525</xdr:rowOff>
    </xdr:to>
    <xdr:graphicFrame macro="">
      <xdr:nvGraphicFramePr>
        <xdr:cNvPr id="10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</xdr:row>
      <xdr:rowOff>0</xdr:rowOff>
    </xdr:from>
    <xdr:to>
      <xdr:col>12</xdr:col>
      <xdr:colOff>533400</xdr:colOff>
      <xdr:row>10</xdr:row>
      <xdr:rowOff>9525</xdr:rowOff>
    </xdr:to>
    <xdr:graphicFrame macro="">
      <xdr:nvGraphicFramePr>
        <xdr:cNvPr id="11" name="Γράφημα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7</xdr:row>
      <xdr:rowOff>42862</xdr:rowOff>
    </xdr:from>
    <xdr:to>
      <xdr:col>11</xdr:col>
      <xdr:colOff>285749</xdr:colOff>
      <xdr:row>18</xdr:row>
      <xdr:rowOff>114300</xdr:rowOff>
    </xdr:to>
    <xdr:graphicFrame macro="">
      <xdr:nvGraphicFramePr>
        <xdr:cNvPr id="2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13</xdr:col>
      <xdr:colOff>9525</xdr:colOff>
      <xdr:row>10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12</xdr:row>
      <xdr:rowOff>0</xdr:rowOff>
    </xdr:from>
    <xdr:to>
      <xdr:col>13</xdr:col>
      <xdr:colOff>9525</xdr:colOff>
      <xdr:row>20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22</xdr:row>
      <xdr:rowOff>0</xdr:rowOff>
    </xdr:from>
    <xdr:to>
      <xdr:col>13</xdr:col>
      <xdr:colOff>9525</xdr:colOff>
      <xdr:row>30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32</xdr:row>
      <xdr:rowOff>0</xdr:rowOff>
    </xdr:from>
    <xdr:to>
      <xdr:col>13</xdr:col>
      <xdr:colOff>9525</xdr:colOff>
      <xdr:row>40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590550</xdr:colOff>
      <xdr:row>2</xdr:row>
      <xdr:rowOff>161925</xdr:rowOff>
    </xdr:from>
    <xdr:to>
      <xdr:col>16</xdr:col>
      <xdr:colOff>457200</xdr:colOff>
      <xdr:row>13</xdr:row>
      <xdr:rowOff>104775</xdr:rowOff>
    </xdr:to>
    <xdr:graphicFrame macro="">
      <xdr:nvGraphicFramePr>
        <xdr:cNvPr id="6" name="Γράφημα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600075</xdr:colOff>
      <xdr:row>2</xdr:row>
      <xdr:rowOff>161925</xdr:rowOff>
    </xdr:from>
    <xdr:to>
      <xdr:col>21</xdr:col>
      <xdr:colOff>466725</xdr:colOff>
      <xdr:row>13</xdr:row>
      <xdr:rowOff>104775</xdr:rowOff>
    </xdr:to>
    <xdr:graphicFrame macro="">
      <xdr:nvGraphicFramePr>
        <xdr:cNvPr id="7" name="Γράφημα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</xdr:colOff>
      <xdr:row>19</xdr:row>
      <xdr:rowOff>0</xdr:rowOff>
    </xdr:from>
    <xdr:to>
      <xdr:col>17</xdr:col>
      <xdr:colOff>1</xdr:colOff>
      <xdr:row>29</xdr:row>
      <xdr:rowOff>123825</xdr:rowOff>
    </xdr:to>
    <xdr:graphicFrame macro="">
      <xdr:nvGraphicFramePr>
        <xdr:cNvPr id="9" name="Γράφημα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</xdr:colOff>
      <xdr:row>19</xdr:row>
      <xdr:rowOff>0</xdr:rowOff>
    </xdr:from>
    <xdr:to>
      <xdr:col>21</xdr:col>
      <xdr:colOff>457201</xdr:colOff>
      <xdr:row>29</xdr:row>
      <xdr:rowOff>123825</xdr:rowOff>
    </xdr:to>
    <xdr:graphicFrame macro="">
      <xdr:nvGraphicFramePr>
        <xdr:cNvPr id="10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44823</xdr:colOff>
      <xdr:row>15</xdr:row>
      <xdr:rowOff>174812</xdr:rowOff>
    </xdr:from>
    <xdr:to>
      <xdr:col>4</xdr:col>
      <xdr:colOff>649941</xdr:colOff>
      <xdr:row>30</xdr:row>
      <xdr:rowOff>60512</xdr:rowOff>
    </xdr:to>
    <xdr:graphicFrame macro="">
      <xdr:nvGraphicFramePr>
        <xdr:cNvPr id="4" name="Γράφημα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145677</xdr:colOff>
      <xdr:row>16</xdr:row>
      <xdr:rowOff>11206</xdr:rowOff>
    </xdr:from>
    <xdr:to>
      <xdr:col>12</xdr:col>
      <xdr:colOff>33619</xdr:colOff>
      <xdr:row>30</xdr:row>
      <xdr:rowOff>87406</xdr:rowOff>
    </xdr:to>
    <xdr:graphicFrame macro="">
      <xdr:nvGraphicFramePr>
        <xdr:cNvPr id="5" name="Γράφημα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304799</xdr:colOff>
      <xdr:row>3</xdr:row>
      <xdr:rowOff>14287</xdr:rowOff>
    </xdr:from>
    <xdr:to>
      <xdr:col>15</xdr:col>
      <xdr:colOff>581024</xdr:colOff>
      <xdr:row>18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tabSelected="1" workbookViewId="0">
      <selection activeCell="B4" sqref="B4"/>
    </sheetView>
  </sheetViews>
  <sheetFormatPr defaultRowHeight="15" x14ac:dyDescent="0.25"/>
  <cols>
    <col min="1" max="1" width="61.140625" customWidth="1"/>
    <col min="2" max="2" width="7.5703125" bestFit="1" customWidth="1"/>
    <col min="3" max="3" width="11.42578125" customWidth="1"/>
    <col min="4" max="4" width="7.140625" bestFit="1" customWidth="1"/>
  </cols>
  <sheetData>
    <row r="1" spans="1:4" x14ac:dyDescent="0.25">
      <c r="A1" s="1" t="s">
        <v>143</v>
      </c>
    </row>
    <row r="3" spans="1:4" x14ac:dyDescent="0.25">
      <c r="A3" s="79" t="s">
        <v>1</v>
      </c>
      <c r="B3" s="82" t="s">
        <v>48</v>
      </c>
      <c r="C3" s="82" t="s">
        <v>58</v>
      </c>
    </row>
    <row r="4" spans="1:4" x14ac:dyDescent="0.25">
      <c r="A4" s="61" t="s">
        <v>8</v>
      </c>
      <c r="B4" s="62">
        <v>5820</v>
      </c>
      <c r="C4" s="63">
        <f>B4/$B$8</f>
        <v>0.70828769623950349</v>
      </c>
    </row>
    <row r="5" spans="1:4" x14ac:dyDescent="0.25">
      <c r="A5" s="33" t="s">
        <v>4</v>
      </c>
      <c r="B5" s="19">
        <v>1559</v>
      </c>
      <c r="C5" s="59">
        <f>B5/$B$8</f>
        <v>0.18972861141535841</v>
      </c>
    </row>
    <row r="6" spans="1:4" x14ac:dyDescent="0.25">
      <c r="A6" s="33" t="s">
        <v>40</v>
      </c>
      <c r="B6" s="19">
        <v>453</v>
      </c>
      <c r="C6" s="59">
        <f>B6/$B$8</f>
        <v>5.5129609346476816E-2</v>
      </c>
    </row>
    <row r="7" spans="1:4" x14ac:dyDescent="0.25">
      <c r="A7" s="33" t="s">
        <v>11</v>
      </c>
      <c r="B7" s="19">
        <v>385</v>
      </c>
      <c r="C7" s="59">
        <f>B7/$B$8</f>
        <v>4.6854082998661312E-2</v>
      </c>
    </row>
    <row r="8" spans="1:4" x14ac:dyDescent="0.25">
      <c r="A8" s="90" t="s">
        <v>49</v>
      </c>
      <c r="B8" s="91">
        <f>SUM(B4:B7)</f>
        <v>8217</v>
      </c>
      <c r="C8" s="86"/>
      <c r="D8" s="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18"/>
  <sheetViews>
    <sheetView workbookViewId="0"/>
  </sheetViews>
  <sheetFormatPr defaultRowHeight="15" x14ac:dyDescent="0.25"/>
  <cols>
    <col min="1" max="1" width="31.7109375" customWidth="1"/>
    <col min="2" max="2" width="8.7109375" style="32" bestFit="1" customWidth="1"/>
    <col min="3" max="3" width="8" style="32" customWidth="1"/>
    <col min="4" max="4" width="9.5703125" style="32" customWidth="1"/>
    <col min="5" max="5" width="9.7109375" style="32" customWidth="1"/>
    <col min="6" max="6" width="8.7109375" style="32" bestFit="1" customWidth="1"/>
    <col min="7" max="7" width="9.85546875" style="32" bestFit="1" customWidth="1"/>
    <col min="8" max="8" width="12.140625" style="32" bestFit="1" customWidth="1"/>
    <col min="9" max="9" width="9.85546875" style="32" bestFit="1" customWidth="1"/>
    <col min="10" max="12" width="9.140625" style="32"/>
  </cols>
  <sheetData>
    <row r="1" spans="1:8" x14ac:dyDescent="0.25">
      <c r="A1" s="1" t="s">
        <v>154</v>
      </c>
    </row>
    <row r="2" spans="1:8" x14ac:dyDescent="0.25">
      <c r="A2" s="1"/>
    </row>
    <row r="3" spans="1:8" x14ac:dyDescent="0.25">
      <c r="A3" s="1"/>
      <c r="B3" s="155" t="s">
        <v>91</v>
      </c>
      <c r="C3" s="157"/>
      <c r="D3" s="155" t="s">
        <v>92</v>
      </c>
      <c r="E3" s="157"/>
    </row>
    <row r="4" spans="1:8" ht="30" x14ac:dyDescent="0.25">
      <c r="A4" s="118" t="s">
        <v>119</v>
      </c>
      <c r="B4" s="100" t="s">
        <v>94</v>
      </c>
      <c r="C4" s="100" t="s">
        <v>79</v>
      </c>
      <c r="D4" s="100" t="s">
        <v>94</v>
      </c>
      <c r="E4" s="100" t="s">
        <v>79</v>
      </c>
      <c r="F4" s="80" t="s">
        <v>66</v>
      </c>
      <c r="G4" s="83" t="s">
        <v>79</v>
      </c>
    </row>
    <row r="5" spans="1:8" x14ac:dyDescent="0.25">
      <c r="A5" s="33" t="s">
        <v>120</v>
      </c>
      <c r="B5" s="120">
        <v>2898</v>
      </c>
      <c r="C5" s="75">
        <f>B5/$B$18</f>
        <v>0.6783707865168539</v>
      </c>
      <c r="D5" s="120">
        <v>2894</v>
      </c>
      <c r="E5" s="75">
        <f>D5/$D$18</f>
        <v>0.73358681875792142</v>
      </c>
      <c r="F5" s="20">
        <f>B5+D5</f>
        <v>5792</v>
      </c>
      <c r="G5" s="75">
        <f>F5/$F$18</f>
        <v>0.7048801265668736</v>
      </c>
      <c r="H5" s="38"/>
    </row>
    <row r="6" spans="1:8" x14ac:dyDescent="0.25">
      <c r="A6" s="33" t="s">
        <v>121</v>
      </c>
      <c r="B6" s="120">
        <v>554</v>
      </c>
      <c r="C6" s="75">
        <f t="shared" ref="C6:C17" si="0">B6/$B$18</f>
        <v>0.12968164794007492</v>
      </c>
      <c r="D6" s="120">
        <v>479</v>
      </c>
      <c r="E6" s="75">
        <f t="shared" ref="E6:E17" si="1">D6/$D$18</f>
        <v>0.12141951837769328</v>
      </c>
      <c r="F6" s="20">
        <f t="shared" ref="F6:F17" si="2">B6+D6</f>
        <v>1033</v>
      </c>
      <c r="G6" s="75">
        <f t="shared" ref="G6:G17" si="3">F6/$F$18</f>
        <v>0.12571498113666787</v>
      </c>
      <c r="H6" s="38"/>
    </row>
    <row r="7" spans="1:8" x14ac:dyDescent="0.25">
      <c r="A7" s="33" t="s">
        <v>47</v>
      </c>
      <c r="B7" s="120">
        <v>182</v>
      </c>
      <c r="C7" s="75">
        <f t="shared" si="0"/>
        <v>4.2602996254681648E-2</v>
      </c>
      <c r="D7" s="120">
        <v>132</v>
      </c>
      <c r="E7" s="75">
        <f t="shared" si="1"/>
        <v>3.3460076045627375E-2</v>
      </c>
      <c r="F7" s="20">
        <f t="shared" si="2"/>
        <v>314</v>
      </c>
      <c r="G7" s="75">
        <f t="shared" si="3"/>
        <v>3.8213459900206886E-2</v>
      </c>
      <c r="H7" s="38"/>
    </row>
    <row r="8" spans="1:8" x14ac:dyDescent="0.25">
      <c r="A8" s="33" t="s">
        <v>122</v>
      </c>
      <c r="B8" s="120">
        <v>140</v>
      </c>
      <c r="C8" s="75">
        <f t="shared" si="0"/>
        <v>3.2771535580524341E-2</v>
      </c>
      <c r="D8" s="120">
        <v>111</v>
      </c>
      <c r="E8" s="75">
        <f t="shared" si="1"/>
        <v>2.8136882129277566E-2</v>
      </c>
      <c r="F8" s="20">
        <f t="shared" si="2"/>
        <v>251</v>
      </c>
      <c r="G8" s="75">
        <f t="shared" si="3"/>
        <v>3.0546428136789584E-2</v>
      </c>
      <c r="H8" s="38"/>
    </row>
    <row r="9" spans="1:8" x14ac:dyDescent="0.25">
      <c r="A9" s="33" t="s">
        <v>123</v>
      </c>
      <c r="B9" s="120">
        <v>126</v>
      </c>
      <c r="C9" s="75">
        <f t="shared" si="0"/>
        <v>2.9494382022471909E-2</v>
      </c>
      <c r="D9" s="120">
        <v>102</v>
      </c>
      <c r="E9" s="75">
        <f t="shared" si="1"/>
        <v>2.5855513307984791E-2</v>
      </c>
      <c r="F9" s="20">
        <f t="shared" si="2"/>
        <v>228</v>
      </c>
      <c r="G9" s="75">
        <f t="shared" si="3"/>
        <v>2.7747353048557868E-2</v>
      </c>
      <c r="H9" s="38"/>
    </row>
    <row r="10" spans="1:8" x14ac:dyDescent="0.25">
      <c r="A10" s="33" t="s">
        <v>124</v>
      </c>
      <c r="B10" s="120">
        <v>149</v>
      </c>
      <c r="C10" s="75">
        <f t="shared" si="0"/>
        <v>3.4878277153558054E-2</v>
      </c>
      <c r="D10" s="120">
        <v>39</v>
      </c>
      <c r="E10" s="75">
        <f t="shared" si="1"/>
        <v>9.8859315589353604E-3</v>
      </c>
      <c r="F10" s="20">
        <f t="shared" si="2"/>
        <v>188</v>
      </c>
      <c r="G10" s="75">
        <f t="shared" si="3"/>
        <v>2.2879396373372277E-2</v>
      </c>
      <c r="H10" s="38"/>
    </row>
    <row r="11" spans="1:8" x14ac:dyDescent="0.25">
      <c r="A11" s="33" t="s">
        <v>125</v>
      </c>
      <c r="B11" s="120">
        <v>66</v>
      </c>
      <c r="C11" s="75">
        <f t="shared" si="0"/>
        <v>1.5449438202247191E-2</v>
      </c>
      <c r="D11" s="120">
        <v>81</v>
      </c>
      <c r="E11" s="75">
        <f t="shared" si="1"/>
        <v>2.0532319391634982E-2</v>
      </c>
      <c r="F11" s="20">
        <f t="shared" si="2"/>
        <v>147</v>
      </c>
      <c r="G11" s="75">
        <f t="shared" si="3"/>
        <v>1.7889740781307048E-2</v>
      </c>
      <c r="H11" s="38"/>
    </row>
    <row r="12" spans="1:8" x14ac:dyDescent="0.25">
      <c r="A12" s="33" t="s">
        <v>126</v>
      </c>
      <c r="B12" s="120">
        <v>73</v>
      </c>
      <c r="C12" s="75">
        <f t="shared" si="0"/>
        <v>1.7088014981273408E-2</v>
      </c>
      <c r="D12" s="120">
        <v>71</v>
      </c>
      <c r="E12" s="75">
        <f t="shared" si="1"/>
        <v>1.7997465145754118E-2</v>
      </c>
      <c r="F12" s="20">
        <f t="shared" si="2"/>
        <v>144</v>
      </c>
      <c r="G12" s="75">
        <f t="shared" si="3"/>
        <v>1.7524644030668127E-2</v>
      </c>
      <c r="H12" s="38"/>
    </row>
    <row r="13" spans="1:8" x14ac:dyDescent="0.25">
      <c r="A13" s="33" t="s">
        <v>127</v>
      </c>
      <c r="B13" s="120">
        <v>24</v>
      </c>
      <c r="C13" s="75">
        <f t="shared" si="0"/>
        <v>5.6179775280898875E-3</v>
      </c>
      <c r="D13" s="120">
        <v>22</v>
      </c>
      <c r="E13" s="75">
        <f t="shared" si="1"/>
        <v>5.5766793409378962E-3</v>
      </c>
      <c r="F13" s="20">
        <f t="shared" si="2"/>
        <v>46</v>
      </c>
      <c r="G13" s="75">
        <f t="shared" si="3"/>
        <v>5.5981501764634295E-3</v>
      </c>
      <c r="H13" s="38"/>
    </row>
    <row r="14" spans="1:8" x14ac:dyDescent="0.25">
      <c r="A14" s="33" t="s">
        <v>128</v>
      </c>
      <c r="B14" s="120">
        <v>37</v>
      </c>
      <c r="C14" s="75">
        <f t="shared" si="0"/>
        <v>8.6610486891385771E-3</v>
      </c>
      <c r="D14" s="120">
        <v>0</v>
      </c>
      <c r="E14" s="75">
        <f t="shared" si="1"/>
        <v>0</v>
      </c>
      <c r="F14" s="20">
        <f t="shared" si="2"/>
        <v>37</v>
      </c>
      <c r="G14" s="75">
        <f t="shared" si="3"/>
        <v>4.5028599245466715E-3</v>
      </c>
      <c r="H14" s="38"/>
    </row>
    <row r="15" spans="1:8" x14ac:dyDescent="0.25">
      <c r="A15" s="33" t="s">
        <v>129</v>
      </c>
      <c r="B15" s="120">
        <v>8</v>
      </c>
      <c r="C15" s="75">
        <f t="shared" si="0"/>
        <v>1.8726591760299626E-3</v>
      </c>
      <c r="D15" s="120">
        <v>14</v>
      </c>
      <c r="E15" s="75">
        <f t="shared" si="1"/>
        <v>3.5487959442332068E-3</v>
      </c>
      <c r="F15" s="20">
        <f t="shared" si="2"/>
        <v>22</v>
      </c>
      <c r="G15" s="75">
        <f t="shared" si="3"/>
        <v>2.6773761713520749E-3</v>
      </c>
      <c r="H15" s="38"/>
    </row>
    <row r="16" spans="1:8" x14ac:dyDescent="0.25">
      <c r="A16" s="33" t="s">
        <v>130</v>
      </c>
      <c r="B16" s="120">
        <v>9</v>
      </c>
      <c r="C16" s="75">
        <f t="shared" si="0"/>
        <v>2.1067415730337078E-3</v>
      </c>
      <c r="D16" s="120">
        <v>0</v>
      </c>
      <c r="E16" s="75">
        <f t="shared" si="1"/>
        <v>0</v>
      </c>
      <c r="F16" s="20">
        <f t="shared" si="2"/>
        <v>9</v>
      </c>
      <c r="G16" s="75">
        <f t="shared" si="3"/>
        <v>1.0952902519167579E-3</v>
      </c>
      <c r="H16" s="38"/>
    </row>
    <row r="17" spans="1:8" x14ac:dyDescent="0.25">
      <c r="A17" s="33" t="s">
        <v>131</v>
      </c>
      <c r="B17" s="120">
        <v>6</v>
      </c>
      <c r="C17" s="75">
        <f t="shared" si="0"/>
        <v>1.4044943820224719E-3</v>
      </c>
      <c r="D17" s="120">
        <v>0</v>
      </c>
      <c r="E17" s="75">
        <f t="shared" si="1"/>
        <v>0</v>
      </c>
      <c r="F17" s="122">
        <f t="shared" si="2"/>
        <v>6</v>
      </c>
      <c r="G17" s="75">
        <f t="shared" si="3"/>
        <v>7.3019350127783865E-4</v>
      </c>
      <c r="H17" s="38"/>
    </row>
    <row r="18" spans="1:8" x14ac:dyDescent="0.25">
      <c r="A18" s="119" t="s">
        <v>49</v>
      </c>
      <c r="B18" s="91">
        <f>SUM(B5:B17)</f>
        <v>4272</v>
      </c>
      <c r="C18" s="91"/>
      <c r="D18" s="91">
        <f>SUM(D5:D17)</f>
        <v>3945</v>
      </c>
      <c r="E18" s="91"/>
      <c r="F18" s="91">
        <f>SUM(F5:F17)</f>
        <v>8217</v>
      </c>
      <c r="G18" s="94"/>
    </row>
  </sheetData>
  <mergeCells count="2">
    <mergeCell ref="B3:C3"/>
    <mergeCell ref="D3:E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D21"/>
  <sheetViews>
    <sheetView workbookViewId="0"/>
  </sheetViews>
  <sheetFormatPr defaultRowHeight="15" x14ac:dyDescent="0.25"/>
  <cols>
    <col min="1" max="1" width="36" style="37" customWidth="1"/>
    <col min="2" max="4" width="9.140625" style="37"/>
  </cols>
  <sheetData>
    <row r="1" spans="1:4" x14ac:dyDescent="0.25">
      <c r="A1" s="1" t="s">
        <v>157</v>
      </c>
    </row>
    <row r="3" spans="1:4" x14ac:dyDescent="0.25">
      <c r="A3" s="79" t="s">
        <v>138</v>
      </c>
      <c r="B3" s="80" t="s">
        <v>94</v>
      </c>
      <c r="C3" s="83" t="s">
        <v>79</v>
      </c>
    </row>
    <row r="4" spans="1:4" x14ac:dyDescent="0.25">
      <c r="A4" s="40" t="s">
        <v>31</v>
      </c>
      <c r="B4" s="19">
        <v>1748</v>
      </c>
      <c r="C4" s="75">
        <f t="shared" ref="C4:C20" si="0">B4/$B$21</f>
        <v>0.21272970670561031</v>
      </c>
      <c r="D4" s="18"/>
    </row>
    <row r="5" spans="1:4" x14ac:dyDescent="0.25">
      <c r="A5" s="40" t="s">
        <v>28</v>
      </c>
      <c r="B5" s="19">
        <v>1192</v>
      </c>
      <c r="C5" s="75">
        <f t="shared" si="0"/>
        <v>0.14506510892053059</v>
      </c>
      <c r="D5" s="18"/>
    </row>
    <row r="6" spans="1:4" x14ac:dyDescent="0.25">
      <c r="A6" s="40" t="s">
        <v>6</v>
      </c>
      <c r="B6" s="19">
        <v>1072</v>
      </c>
      <c r="C6" s="75">
        <f t="shared" si="0"/>
        <v>0.13046123889497382</v>
      </c>
      <c r="D6" s="18"/>
    </row>
    <row r="7" spans="1:4" x14ac:dyDescent="0.25">
      <c r="A7" s="40" t="s">
        <v>10</v>
      </c>
      <c r="B7" s="19">
        <v>781</v>
      </c>
      <c r="C7" s="75">
        <f t="shared" si="0"/>
        <v>9.5046854082998664E-2</v>
      </c>
      <c r="D7" s="18"/>
    </row>
    <row r="8" spans="1:4" x14ac:dyDescent="0.25">
      <c r="A8" s="40" t="s">
        <v>25</v>
      </c>
      <c r="B8" s="19">
        <v>513</v>
      </c>
      <c r="C8" s="75">
        <f t="shared" si="0"/>
        <v>6.2431544359255201E-2</v>
      </c>
      <c r="D8" s="18"/>
    </row>
    <row r="9" spans="1:4" x14ac:dyDescent="0.25">
      <c r="A9" s="40" t="s">
        <v>17</v>
      </c>
      <c r="B9" s="19">
        <v>483</v>
      </c>
      <c r="C9" s="75">
        <f t="shared" si="0"/>
        <v>5.8780576852866008E-2</v>
      </c>
      <c r="D9" s="18"/>
    </row>
    <row r="10" spans="1:4" x14ac:dyDescent="0.25">
      <c r="A10" s="40" t="s">
        <v>34</v>
      </c>
      <c r="B10" s="19">
        <v>365</v>
      </c>
      <c r="C10" s="75">
        <f t="shared" si="0"/>
        <v>4.4420104661068514E-2</v>
      </c>
      <c r="D10" s="18"/>
    </row>
    <row r="11" spans="1:4" x14ac:dyDescent="0.25">
      <c r="A11" s="40" t="s">
        <v>19</v>
      </c>
      <c r="B11" s="19">
        <v>337</v>
      </c>
      <c r="C11" s="75">
        <f t="shared" si="0"/>
        <v>4.1012534988438605E-2</v>
      </c>
      <c r="D11" s="18"/>
    </row>
    <row r="12" spans="1:4" x14ac:dyDescent="0.25">
      <c r="A12" s="40" t="s">
        <v>21</v>
      </c>
      <c r="B12" s="19">
        <v>267</v>
      </c>
      <c r="C12" s="75">
        <f t="shared" si="0"/>
        <v>3.2493610806863818E-2</v>
      </c>
      <c r="D12" s="18"/>
    </row>
    <row r="13" spans="1:4" x14ac:dyDescent="0.25">
      <c r="A13" s="40" t="s">
        <v>15</v>
      </c>
      <c r="B13" s="19">
        <v>252</v>
      </c>
      <c r="C13" s="75">
        <f t="shared" si="0"/>
        <v>3.0668127053669222E-2</v>
      </c>
      <c r="D13" s="18"/>
    </row>
    <row r="14" spans="1:4" x14ac:dyDescent="0.25">
      <c r="A14" s="40" t="s">
        <v>27</v>
      </c>
      <c r="B14" s="19">
        <v>179</v>
      </c>
      <c r="C14" s="75">
        <f t="shared" si="0"/>
        <v>2.178410612145552E-2</v>
      </c>
      <c r="D14" s="18"/>
    </row>
    <row r="15" spans="1:4" x14ac:dyDescent="0.25">
      <c r="A15" s="40" t="s">
        <v>36</v>
      </c>
      <c r="B15" s="19">
        <v>173</v>
      </c>
      <c r="C15" s="75">
        <f t="shared" si="0"/>
        <v>2.1053912620177681E-2</v>
      </c>
      <c r="D15" s="18"/>
    </row>
    <row r="16" spans="1:4" x14ac:dyDescent="0.25">
      <c r="A16" s="40" t="s">
        <v>3</v>
      </c>
      <c r="B16" s="19">
        <v>157</v>
      </c>
      <c r="C16" s="75">
        <f t="shared" si="0"/>
        <v>1.9106729950103443E-2</v>
      </c>
      <c r="D16" s="18"/>
    </row>
    <row r="17" spans="1:4" x14ac:dyDescent="0.25">
      <c r="A17" s="40" t="s">
        <v>38</v>
      </c>
      <c r="B17" s="19">
        <v>145</v>
      </c>
      <c r="C17" s="75">
        <f t="shared" si="0"/>
        <v>1.7646342947547768E-2</v>
      </c>
      <c r="D17" s="18"/>
    </row>
    <row r="18" spans="1:4" x14ac:dyDescent="0.25">
      <c r="A18" s="40" t="s">
        <v>23</v>
      </c>
      <c r="B18" s="19">
        <v>144</v>
      </c>
      <c r="C18" s="75">
        <f t="shared" si="0"/>
        <v>1.7524644030668127E-2</v>
      </c>
      <c r="D18" s="18"/>
    </row>
    <row r="19" spans="1:4" x14ac:dyDescent="0.25">
      <c r="A19" s="40" t="s">
        <v>13</v>
      </c>
      <c r="B19" s="19">
        <v>114</v>
      </c>
      <c r="C19" s="75">
        <f t="shared" si="0"/>
        <v>1.3873676524278934E-2</v>
      </c>
      <c r="D19" s="18"/>
    </row>
    <row r="20" spans="1:4" x14ac:dyDescent="0.25">
      <c r="A20" s="40" t="s">
        <v>67</v>
      </c>
      <c r="B20" s="19">
        <v>295</v>
      </c>
      <c r="C20" s="75">
        <f t="shared" si="0"/>
        <v>3.5901180479493734E-2</v>
      </c>
      <c r="D20" s="18"/>
    </row>
    <row r="21" spans="1:4" x14ac:dyDescent="0.25">
      <c r="A21" s="119" t="s">
        <v>49</v>
      </c>
      <c r="B21" s="91">
        <f>SUM(B4:B20)</f>
        <v>8217</v>
      </c>
      <c r="C21" s="94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T14"/>
  <sheetViews>
    <sheetView workbookViewId="0"/>
  </sheetViews>
  <sheetFormatPr defaultRowHeight="15" x14ac:dyDescent="0.25"/>
  <cols>
    <col min="1" max="1" width="18.140625" style="34" customWidth="1"/>
    <col min="2" max="2" width="7.85546875" style="34" customWidth="1"/>
    <col min="3" max="3" width="8.5703125" style="34" bestFit="1" customWidth="1"/>
    <col min="4" max="5" width="8" style="34" customWidth="1"/>
    <col min="6" max="6" width="9" style="34" bestFit="1" customWidth="1"/>
    <col min="7" max="7" width="8.140625" style="34" customWidth="1"/>
    <col min="8" max="8" width="8.7109375" style="34" bestFit="1" customWidth="1"/>
    <col min="9" max="9" width="4" style="34" customWidth="1"/>
    <col min="10" max="10" width="10.5703125" style="34" customWidth="1"/>
    <col min="11" max="11" width="11.85546875" style="34" customWidth="1"/>
    <col min="12" max="12" width="11.7109375" style="34" bestFit="1" customWidth="1"/>
    <col min="13" max="20" width="9.140625" style="34"/>
  </cols>
  <sheetData>
    <row r="1" spans="1:12" x14ac:dyDescent="0.25">
      <c r="A1" s="1" t="s">
        <v>158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5">
      <c r="A3" s="42"/>
      <c r="B3" s="155" t="s">
        <v>111</v>
      </c>
      <c r="C3" s="158"/>
      <c r="D3" s="159"/>
      <c r="E3" s="147" t="s">
        <v>112</v>
      </c>
      <c r="F3" s="160"/>
      <c r="G3" s="161"/>
      <c r="H3" s="42"/>
      <c r="I3" s="42"/>
      <c r="J3" s="42"/>
      <c r="K3" s="108" t="s">
        <v>82</v>
      </c>
      <c r="L3" s="108" t="s">
        <v>83</v>
      </c>
    </row>
    <row r="4" spans="1:12" ht="45" x14ac:dyDescent="0.25">
      <c r="A4" s="80" t="s">
        <v>136</v>
      </c>
      <c r="B4" s="43" t="s">
        <v>132</v>
      </c>
      <c r="C4" s="41" t="s">
        <v>133</v>
      </c>
      <c r="D4" s="44" t="s">
        <v>81</v>
      </c>
      <c r="E4" s="43" t="s">
        <v>134</v>
      </c>
      <c r="F4" s="41" t="s">
        <v>135</v>
      </c>
      <c r="G4" s="44" t="s">
        <v>81</v>
      </c>
      <c r="H4" s="80" t="s">
        <v>66</v>
      </c>
      <c r="I4" s="42"/>
      <c r="J4" s="82" t="s">
        <v>136</v>
      </c>
      <c r="K4" s="109" t="s">
        <v>137</v>
      </c>
      <c r="L4" s="109" t="s">
        <v>137</v>
      </c>
    </row>
    <row r="5" spans="1:12" x14ac:dyDescent="0.25">
      <c r="A5" s="45" t="s">
        <v>95</v>
      </c>
      <c r="B5" s="120">
        <v>398</v>
      </c>
      <c r="C5" s="121">
        <v>2</v>
      </c>
      <c r="D5" s="123">
        <f>SUM(B5:C5)</f>
        <v>400</v>
      </c>
      <c r="E5" s="120">
        <v>609</v>
      </c>
      <c r="F5" s="121">
        <v>184</v>
      </c>
      <c r="G5" s="20">
        <f>SUM(E5:F5)</f>
        <v>793</v>
      </c>
      <c r="H5" s="35">
        <f>D5+G5</f>
        <v>1193</v>
      </c>
      <c r="I5" s="42"/>
      <c r="J5" s="46" t="s">
        <v>95</v>
      </c>
      <c r="K5" s="47">
        <f>D5/H5</f>
        <v>0.33528918692372173</v>
      </c>
      <c r="L5" s="47">
        <f>G5/H5</f>
        <v>0.66471081307627833</v>
      </c>
    </row>
    <row r="6" spans="1:12" x14ac:dyDescent="0.25">
      <c r="A6" s="46" t="s">
        <v>96</v>
      </c>
      <c r="B6" s="120">
        <v>1607</v>
      </c>
      <c r="C6" s="121">
        <v>29</v>
      </c>
      <c r="D6" s="123">
        <f t="shared" ref="D6:D13" si="0">SUM(B6:C6)</f>
        <v>1636</v>
      </c>
      <c r="E6" s="120">
        <v>564</v>
      </c>
      <c r="F6" s="121">
        <v>119</v>
      </c>
      <c r="G6" s="20">
        <f t="shared" ref="G6:G13" si="1">SUM(E6:F6)</f>
        <v>683</v>
      </c>
      <c r="H6" s="36">
        <f t="shared" ref="H6:H14" si="2">D6+G6</f>
        <v>2319</v>
      </c>
      <c r="I6" s="42"/>
      <c r="J6" s="46" t="s">
        <v>96</v>
      </c>
      <c r="K6" s="47">
        <f t="shared" ref="K6:K13" si="3">D6/H6</f>
        <v>0.7054764984907288</v>
      </c>
      <c r="L6" s="47">
        <f t="shared" ref="L6:L13" si="4">G6/H6</f>
        <v>0.29452350150927126</v>
      </c>
    </row>
    <row r="7" spans="1:12" x14ac:dyDescent="0.25">
      <c r="A7" s="46" t="s">
        <v>98</v>
      </c>
      <c r="B7" s="120">
        <v>875</v>
      </c>
      <c r="C7" s="121">
        <v>32</v>
      </c>
      <c r="D7" s="123">
        <f t="shared" si="0"/>
        <v>907</v>
      </c>
      <c r="E7" s="120">
        <v>119</v>
      </c>
      <c r="F7" s="121">
        <v>38</v>
      </c>
      <c r="G7" s="20">
        <f t="shared" si="1"/>
        <v>157</v>
      </c>
      <c r="H7" s="36">
        <f t="shared" si="2"/>
        <v>1064</v>
      </c>
      <c r="I7" s="42"/>
      <c r="J7" s="46" t="s">
        <v>98</v>
      </c>
      <c r="K7" s="47">
        <f t="shared" si="3"/>
        <v>0.85244360902255634</v>
      </c>
      <c r="L7" s="47">
        <f t="shared" si="4"/>
        <v>0.14755639097744361</v>
      </c>
    </row>
    <row r="8" spans="1:12" x14ac:dyDescent="0.25">
      <c r="A8" s="46" t="s">
        <v>99</v>
      </c>
      <c r="B8" s="120">
        <v>1043</v>
      </c>
      <c r="C8" s="121">
        <v>80</v>
      </c>
      <c r="D8" s="123">
        <f t="shared" si="0"/>
        <v>1123</v>
      </c>
      <c r="E8" s="120">
        <v>92</v>
      </c>
      <c r="F8" s="121">
        <v>15</v>
      </c>
      <c r="G8" s="20">
        <f t="shared" si="1"/>
        <v>107</v>
      </c>
      <c r="H8" s="36">
        <f t="shared" si="2"/>
        <v>1230</v>
      </c>
      <c r="I8" s="42"/>
      <c r="J8" s="46" t="s">
        <v>99</v>
      </c>
      <c r="K8" s="47">
        <f t="shared" si="3"/>
        <v>0.91300813008130077</v>
      </c>
      <c r="L8" s="47">
        <f t="shared" si="4"/>
        <v>8.6991869918699186E-2</v>
      </c>
    </row>
    <row r="9" spans="1:12" x14ac:dyDescent="0.25">
      <c r="A9" s="46" t="s">
        <v>100</v>
      </c>
      <c r="B9" s="120">
        <v>1021</v>
      </c>
      <c r="C9" s="121">
        <v>159</v>
      </c>
      <c r="D9" s="123">
        <f t="shared" si="0"/>
        <v>1180</v>
      </c>
      <c r="E9" s="120">
        <v>37</v>
      </c>
      <c r="F9" s="121">
        <v>6</v>
      </c>
      <c r="G9" s="20">
        <f t="shared" si="1"/>
        <v>43</v>
      </c>
      <c r="H9" s="36">
        <f t="shared" si="2"/>
        <v>1223</v>
      </c>
      <c r="I9" s="42"/>
      <c r="J9" s="46" t="s">
        <v>100</v>
      </c>
      <c r="K9" s="47">
        <f t="shared" si="3"/>
        <v>0.96484055600981189</v>
      </c>
      <c r="L9" s="47">
        <f t="shared" si="4"/>
        <v>3.5159443990188062E-2</v>
      </c>
    </row>
    <row r="10" spans="1:12" x14ac:dyDescent="0.25">
      <c r="A10" s="46" t="s">
        <v>102</v>
      </c>
      <c r="B10" s="120">
        <v>416</v>
      </c>
      <c r="C10" s="121">
        <v>96</v>
      </c>
      <c r="D10" s="123">
        <f t="shared" si="0"/>
        <v>512</v>
      </c>
      <c r="E10" s="120">
        <v>10</v>
      </c>
      <c r="F10" s="121">
        <v>0</v>
      </c>
      <c r="G10" s="20">
        <f t="shared" si="1"/>
        <v>10</v>
      </c>
      <c r="H10" s="36">
        <f t="shared" si="2"/>
        <v>522</v>
      </c>
      <c r="I10" s="42"/>
      <c r="J10" s="46" t="s">
        <v>102</v>
      </c>
      <c r="K10" s="47">
        <f t="shared" si="3"/>
        <v>0.98084291187739459</v>
      </c>
      <c r="L10" s="47">
        <f t="shared" si="4"/>
        <v>1.9157088122605363E-2</v>
      </c>
    </row>
    <row r="11" spans="1:12" x14ac:dyDescent="0.25">
      <c r="A11" s="46" t="s">
        <v>103</v>
      </c>
      <c r="B11" s="120">
        <v>154</v>
      </c>
      <c r="C11" s="121">
        <v>38</v>
      </c>
      <c r="D11" s="123">
        <f t="shared" si="0"/>
        <v>192</v>
      </c>
      <c r="E11" s="120">
        <v>2</v>
      </c>
      <c r="F11" s="121">
        <v>0</v>
      </c>
      <c r="G11" s="20">
        <f t="shared" si="1"/>
        <v>2</v>
      </c>
      <c r="H11" s="36">
        <f t="shared" si="2"/>
        <v>194</v>
      </c>
      <c r="I11" s="42"/>
      <c r="J11" s="46" t="s">
        <v>103</v>
      </c>
      <c r="K11" s="47">
        <f t="shared" si="3"/>
        <v>0.98969072164948457</v>
      </c>
      <c r="L11" s="47">
        <f t="shared" si="4"/>
        <v>1.0309278350515464E-2</v>
      </c>
    </row>
    <row r="12" spans="1:12" x14ac:dyDescent="0.25">
      <c r="A12" s="46" t="s">
        <v>104</v>
      </c>
      <c r="B12" s="120">
        <v>42</v>
      </c>
      <c r="C12" s="121">
        <v>5</v>
      </c>
      <c r="D12" s="123">
        <f t="shared" si="0"/>
        <v>47</v>
      </c>
      <c r="E12" s="120">
        <v>1</v>
      </c>
      <c r="F12" s="121">
        <v>0</v>
      </c>
      <c r="G12" s="20">
        <f t="shared" si="1"/>
        <v>1</v>
      </c>
      <c r="H12" s="36">
        <f t="shared" si="2"/>
        <v>48</v>
      </c>
      <c r="I12" s="42"/>
      <c r="J12" s="46" t="s">
        <v>104</v>
      </c>
      <c r="K12" s="47">
        <f t="shared" si="3"/>
        <v>0.97916666666666663</v>
      </c>
      <c r="L12" s="47">
        <f t="shared" si="4"/>
        <v>2.0833333333333332E-2</v>
      </c>
    </row>
    <row r="13" spans="1:12" x14ac:dyDescent="0.25">
      <c r="A13" s="46" t="s">
        <v>106</v>
      </c>
      <c r="B13" s="120">
        <v>264</v>
      </c>
      <c r="C13" s="121">
        <v>12</v>
      </c>
      <c r="D13" s="123">
        <f t="shared" si="0"/>
        <v>276</v>
      </c>
      <c r="E13" s="120">
        <v>125</v>
      </c>
      <c r="F13" s="121">
        <v>23</v>
      </c>
      <c r="G13" s="20">
        <f t="shared" si="1"/>
        <v>148</v>
      </c>
      <c r="H13" s="36">
        <f t="shared" si="2"/>
        <v>424</v>
      </c>
      <c r="I13" s="42"/>
      <c r="J13" s="48" t="s">
        <v>106</v>
      </c>
      <c r="K13" s="49">
        <f t="shared" si="3"/>
        <v>0.65094339622641506</v>
      </c>
      <c r="L13" s="49">
        <f t="shared" si="4"/>
        <v>0.34905660377358488</v>
      </c>
    </row>
    <row r="14" spans="1:12" x14ac:dyDescent="0.25">
      <c r="A14" s="87" t="s">
        <v>49</v>
      </c>
      <c r="B14" s="96">
        <f t="shared" ref="B14:G14" si="5">SUM(B5:B13)</f>
        <v>5820</v>
      </c>
      <c r="C14" s="85">
        <f t="shared" si="5"/>
        <v>453</v>
      </c>
      <c r="D14" s="89">
        <f t="shared" si="5"/>
        <v>6273</v>
      </c>
      <c r="E14" s="96">
        <f t="shared" si="5"/>
        <v>1559</v>
      </c>
      <c r="F14" s="85">
        <f t="shared" si="5"/>
        <v>385</v>
      </c>
      <c r="G14" s="85">
        <f t="shared" si="5"/>
        <v>1944</v>
      </c>
      <c r="H14" s="91">
        <f t="shared" si="2"/>
        <v>8217</v>
      </c>
      <c r="I14" s="42"/>
      <c r="J14" s="42"/>
      <c r="K14" s="42"/>
      <c r="L14" s="42"/>
    </row>
  </sheetData>
  <mergeCells count="2">
    <mergeCell ref="B3:D3"/>
    <mergeCell ref="E3:G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4"/>
  <sheetViews>
    <sheetView workbookViewId="0"/>
  </sheetViews>
  <sheetFormatPr defaultRowHeight="15" x14ac:dyDescent="0.25"/>
  <cols>
    <col min="1" max="1" width="58.85546875" customWidth="1"/>
    <col min="2" max="2" width="9.42578125" customWidth="1"/>
    <col min="3" max="3" width="11.7109375" customWidth="1"/>
    <col min="4" max="4" width="9.5703125" bestFit="1" customWidth="1"/>
  </cols>
  <sheetData>
    <row r="1" spans="1:4" x14ac:dyDescent="0.25">
      <c r="A1" s="2" t="s">
        <v>144</v>
      </c>
    </row>
    <row r="3" spans="1:4" x14ac:dyDescent="0.25">
      <c r="A3" s="79" t="s">
        <v>50</v>
      </c>
      <c r="B3" s="82" t="s">
        <v>48</v>
      </c>
      <c r="C3" s="82" t="s">
        <v>58</v>
      </c>
      <c r="D3" s="82" t="s">
        <v>59</v>
      </c>
    </row>
    <row r="4" spans="1:4" x14ac:dyDescent="0.25">
      <c r="A4" s="76" t="s">
        <v>51</v>
      </c>
      <c r="B4" s="102">
        <f>SUM(B5:B8)</f>
        <v>2212</v>
      </c>
      <c r="C4" s="103">
        <f>B4/B14</f>
        <v>0.26919800413776318</v>
      </c>
      <c r="D4" s="104"/>
    </row>
    <row r="5" spans="1:4" x14ac:dyDescent="0.25">
      <c r="A5" s="55" t="s">
        <v>52</v>
      </c>
      <c r="B5" s="19">
        <v>1722</v>
      </c>
      <c r="C5" s="51">
        <f>B5/$B$14</f>
        <v>0.20956553486673968</v>
      </c>
      <c r="D5" s="59">
        <f>B5/$B$4</f>
        <v>0.77848101265822789</v>
      </c>
    </row>
    <row r="6" spans="1:4" x14ac:dyDescent="0.25">
      <c r="A6" s="55" t="s">
        <v>53</v>
      </c>
      <c r="B6" s="19">
        <v>325</v>
      </c>
      <c r="C6" s="51">
        <f t="shared" ref="C6:C8" si="0">B6/$B$14</f>
        <v>3.9552147985882927E-2</v>
      </c>
      <c r="D6" s="59">
        <f t="shared" ref="D6:D8" si="1">B6/$B$4</f>
        <v>0.14692585895117541</v>
      </c>
    </row>
    <row r="7" spans="1:4" x14ac:dyDescent="0.25">
      <c r="A7" s="56" t="s">
        <v>54</v>
      </c>
      <c r="B7" s="19">
        <v>89</v>
      </c>
      <c r="C7" s="51">
        <f t="shared" si="0"/>
        <v>1.0831203602287939E-2</v>
      </c>
      <c r="D7" s="59">
        <f t="shared" si="1"/>
        <v>4.0235081374321878E-2</v>
      </c>
    </row>
    <row r="8" spans="1:4" x14ac:dyDescent="0.25">
      <c r="A8" s="16" t="s">
        <v>55</v>
      </c>
      <c r="B8" s="57">
        <v>76</v>
      </c>
      <c r="C8" s="58">
        <f t="shared" si="0"/>
        <v>9.2491176828526228E-3</v>
      </c>
      <c r="D8" s="60">
        <f t="shared" si="1"/>
        <v>3.4358047016274866E-2</v>
      </c>
    </row>
    <row r="9" spans="1:4" x14ac:dyDescent="0.25">
      <c r="A9" s="76" t="s">
        <v>56</v>
      </c>
      <c r="B9" s="102">
        <f>SUM(B10:B13)</f>
        <v>6005</v>
      </c>
      <c r="C9" s="103">
        <f>B9/B14</f>
        <v>0.73080199586223682</v>
      </c>
      <c r="D9" s="104"/>
    </row>
    <row r="10" spans="1:4" x14ac:dyDescent="0.25">
      <c r="A10" s="55" t="s">
        <v>52</v>
      </c>
      <c r="B10" s="19">
        <v>4098</v>
      </c>
      <c r="C10" s="51">
        <f>B10/$B$14</f>
        <v>0.49872216137276376</v>
      </c>
      <c r="D10" s="59">
        <f>B10/$B$9</f>
        <v>0.68243130724396339</v>
      </c>
    </row>
    <row r="11" spans="1:4" x14ac:dyDescent="0.25">
      <c r="A11" s="55" t="s">
        <v>53</v>
      </c>
      <c r="B11" s="19">
        <v>1234</v>
      </c>
      <c r="C11" s="51">
        <f t="shared" ref="C11:C13" si="2">B11/$B$14</f>
        <v>0.15017646342947547</v>
      </c>
      <c r="D11" s="59">
        <f t="shared" ref="D11:D13" si="3">B11/$B$9</f>
        <v>0.2054954204829309</v>
      </c>
    </row>
    <row r="12" spans="1:4" x14ac:dyDescent="0.25">
      <c r="A12" s="56" t="s">
        <v>57</v>
      </c>
      <c r="B12" s="19">
        <v>364</v>
      </c>
      <c r="C12" s="51">
        <f t="shared" si="2"/>
        <v>4.4298405744188876E-2</v>
      </c>
      <c r="D12" s="59">
        <f t="shared" si="3"/>
        <v>6.0616153205661952E-2</v>
      </c>
    </row>
    <row r="13" spans="1:4" x14ac:dyDescent="0.25">
      <c r="A13" s="16" t="s">
        <v>55</v>
      </c>
      <c r="B13" s="57">
        <v>309</v>
      </c>
      <c r="C13" s="58">
        <f t="shared" si="2"/>
        <v>3.7604965315808689E-2</v>
      </c>
      <c r="D13" s="60">
        <f t="shared" si="3"/>
        <v>5.1457119067443796E-2</v>
      </c>
    </row>
    <row r="14" spans="1:4" x14ac:dyDescent="0.25">
      <c r="A14" s="90" t="s">
        <v>49</v>
      </c>
      <c r="B14" s="91">
        <f>B4+B9</f>
        <v>8217</v>
      </c>
      <c r="C14" s="88"/>
      <c r="D14" s="86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C9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Z16"/>
  <sheetViews>
    <sheetView workbookViewId="0"/>
  </sheetViews>
  <sheetFormatPr defaultRowHeight="15" x14ac:dyDescent="0.25"/>
  <cols>
    <col min="1" max="1" width="24.7109375" customWidth="1"/>
    <col min="2" max="2" width="8.7109375" bestFit="1" customWidth="1"/>
    <col min="3" max="3" width="9" customWidth="1"/>
    <col min="4" max="4" width="8.42578125" customWidth="1"/>
    <col min="5" max="5" width="6.42578125" customWidth="1"/>
    <col min="6" max="6" width="10.28515625" customWidth="1"/>
    <col min="7" max="7" width="6.5703125" bestFit="1" customWidth="1"/>
    <col min="8" max="8" width="9" customWidth="1"/>
    <col min="12" max="12" width="59" bestFit="1" customWidth="1"/>
  </cols>
  <sheetData>
    <row r="1" spans="1:26" x14ac:dyDescent="0.25">
      <c r="A1" s="2" t="s">
        <v>145</v>
      </c>
      <c r="T1" s="37" t="s">
        <v>70</v>
      </c>
      <c r="V1" t="s">
        <v>5</v>
      </c>
      <c r="W1">
        <v>430</v>
      </c>
      <c r="Y1" t="s">
        <v>24</v>
      </c>
      <c r="Z1">
        <v>62</v>
      </c>
    </row>
    <row r="2" spans="1:26" x14ac:dyDescent="0.25">
      <c r="T2" s="37" t="s">
        <v>44</v>
      </c>
      <c r="V2" t="s">
        <v>9</v>
      </c>
      <c r="W2">
        <v>290</v>
      </c>
      <c r="Y2" t="s">
        <v>9</v>
      </c>
      <c r="Z2">
        <v>46</v>
      </c>
    </row>
    <row r="3" spans="1:26" ht="30" x14ac:dyDescent="0.25">
      <c r="A3" s="79" t="s">
        <v>60</v>
      </c>
      <c r="B3" s="82" t="s">
        <v>61</v>
      </c>
      <c r="C3" s="109" t="s">
        <v>62</v>
      </c>
      <c r="E3" s="5"/>
      <c r="F3" s="80" t="s">
        <v>63</v>
      </c>
      <c r="G3" s="83"/>
      <c r="H3" s="83"/>
      <c r="T3" s="37" t="s">
        <v>26</v>
      </c>
      <c r="V3" t="s">
        <v>24</v>
      </c>
      <c r="W3">
        <v>240</v>
      </c>
      <c r="Y3" t="s">
        <v>14</v>
      </c>
      <c r="Z3">
        <v>38</v>
      </c>
    </row>
    <row r="4" spans="1:26" x14ac:dyDescent="0.25">
      <c r="A4" s="78" t="s">
        <v>30</v>
      </c>
      <c r="B4" s="62">
        <v>3524</v>
      </c>
      <c r="C4" s="63">
        <f t="shared" ref="C4:C10" si="0">B4/$B$11</f>
        <v>0.42886698308385057</v>
      </c>
      <c r="E4" s="5"/>
      <c r="F4" s="54" t="s">
        <v>64</v>
      </c>
      <c r="G4" s="130">
        <f>B4+B7</f>
        <v>4782</v>
      </c>
      <c r="H4" s="131">
        <f>G4/$G$6</f>
        <v>0.58196422051843744</v>
      </c>
      <c r="T4" s="37" t="s">
        <v>5</v>
      </c>
      <c r="V4" t="s">
        <v>16</v>
      </c>
      <c r="W4">
        <v>232</v>
      </c>
      <c r="Y4" t="s">
        <v>33</v>
      </c>
      <c r="Z4">
        <v>36</v>
      </c>
    </row>
    <row r="5" spans="1:26" x14ac:dyDescent="0.25">
      <c r="A5" s="55" t="s">
        <v>7</v>
      </c>
      <c r="B5" s="19">
        <v>1792</v>
      </c>
      <c r="C5" s="59">
        <f t="shared" si="0"/>
        <v>0.21808445904831447</v>
      </c>
      <c r="E5" s="5"/>
      <c r="F5" s="54" t="s">
        <v>65</v>
      </c>
      <c r="G5" s="130">
        <f>B5+B6+B8+B9+B10</f>
        <v>3435</v>
      </c>
      <c r="H5" s="131">
        <f>G5/$G$6</f>
        <v>0.41803577948156262</v>
      </c>
      <c r="T5" s="37" t="s">
        <v>16</v>
      </c>
      <c r="V5" t="s">
        <v>18</v>
      </c>
      <c r="W5">
        <v>167</v>
      </c>
      <c r="Y5" t="s">
        <v>20</v>
      </c>
      <c r="Z5">
        <v>33</v>
      </c>
    </row>
    <row r="6" spans="1:26" x14ac:dyDescent="0.25">
      <c r="A6" s="55" t="s">
        <v>12</v>
      </c>
      <c r="B6" s="19">
        <v>1606</v>
      </c>
      <c r="C6" s="59">
        <f t="shared" si="0"/>
        <v>0.19544846050870146</v>
      </c>
      <c r="E6" s="5"/>
      <c r="F6" s="90" t="s">
        <v>141</v>
      </c>
      <c r="G6" s="91">
        <f>SUM(G4:G5)</f>
        <v>8217</v>
      </c>
      <c r="H6" s="86"/>
      <c r="T6" s="37" t="s">
        <v>18</v>
      </c>
      <c r="V6" t="s">
        <v>33</v>
      </c>
      <c r="W6">
        <v>164</v>
      </c>
      <c r="Y6" t="s">
        <v>37</v>
      </c>
      <c r="Z6">
        <v>21</v>
      </c>
    </row>
    <row r="7" spans="1:26" x14ac:dyDescent="0.25">
      <c r="A7" s="55" t="s">
        <v>29</v>
      </c>
      <c r="B7" s="19">
        <v>1258</v>
      </c>
      <c r="C7" s="59">
        <f t="shared" si="0"/>
        <v>0.15309723743458684</v>
      </c>
      <c r="E7" s="5"/>
      <c r="F7" s="5"/>
      <c r="G7" s="5"/>
      <c r="H7" s="5"/>
      <c r="T7" s="37" t="s">
        <v>2</v>
      </c>
      <c r="V7" t="s">
        <v>14</v>
      </c>
      <c r="W7">
        <v>136</v>
      </c>
      <c r="Y7" t="s">
        <v>5</v>
      </c>
      <c r="Z7">
        <v>12</v>
      </c>
    </row>
    <row r="8" spans="1:26" x14ac:dyDescent="0.25">
      <c r="A8" s="55" t="s">
        <v>45</v>
      </c>
      <c r="B8" s="19">
        <v>16</v>
      </c>
      <c r="C8" s="59">
        <f t="shared" si="0"/>
        <v>1.9471826700742363E-3</v>
      </c>
      <c r="E8" s="5"/>
      <c r="F8" s="5"/>
      <c r="G8" s="5"/>
      <c r="H8" s="5"/>
      <c r="T8" s="37" t="s">
        <v>42</v>
      </c>
      <c r="V8" t="s">
        <v>26</v>
      </c>
      <c r="W8">
        <v>111</v>
      </c>
      <c r="Y8" t="s">
        <v>35</v>
      </c>
      <c r="Z8">
        <v>10</v>
      </c>
    </row>
    <row r="9" spans="1:26" x14ac:dyDescent="0.25">
      <c r="A9" s="55" t="s">
        <v>46</v>
      </c>
      <c r="B9" s="19">
        <v>13</v>
      </c>
      <c r="C9" s="59">
        <f t="shared" si="0"/>
        <v>1.5820859194353169E-3</v>
      </c>
      <c r="E9" s="5"/>
      <c r="F9" s="5"/>
      <c r="G9" s="5"/>
      <c r="H9" s="5"/>
      <c r="T9" s="37" t="s">
        <v>22</v>
      </c>
      <c r="V9" t="s">
        <v>20</v>
      </c>
      <c r="W9">
        <v>111</v>
      </c>
      <c r="Y9" t="s">
        <v>26</v>
      </c>
      <c r="Z9">
        <v>6</v>
      </c>
    </row>
    <row r="10" spans="1:26" x14ac:dyDescent="0.25">
      <c r="A10" s="55" t="s">
        <v>43</v>
      </c>
      <c r="B10" s="19">
        <v>8</v>
      </c>
      <c r="C10" s="59">
        <f t="shared" si="0"/>
        <v>9.7359133503711816E-4</v>
      </c>
      <c r="E10" s="5"/>
      <c r="F10" s="5"/>
      <c r="G10" s="5"/>
      <c r="H10" s="5"/>
      <c r="T10" s="37" t="s">
        <v>41</v>
      </c>
      <c r="V10" t="s">
        <v>2</v>
      </c>
      <c r="W10">
        <v>88</v>
      </c>
      <c r="Y10" t="s">
        <v>18</v>
      </c>
      <c r="Z10">
        <v>5</v>
      </c>
    </row>
    <row r="11" spans="1:26" x14ac:dyDescent="0.25">
      <c r="A11" s="90" t="s">
        <v>49</v>
      </c>
      <c r="B11" s="91">
        <f>SUM(B4:B10)</f>
        <v>8217</v>
      </c>
      <c r="C11" s="86"/>
      <c r="E11" s="5"/>
      <c r="F11" s="5"/>
      <c r="G11" s="5"/>
      <c r="H11" s="5"/>
      <c r="T11" s="37" t="s">
        <v>33</v>
      </c>
      <c r="V11" t="s">
        <v>22</v>
      </c>
      <c r="W11">
        <v>87</v>
      </c>
      <c r="Y11" t="s">
        <v>39</v>
      </c>
      <c r="Z11">
        <v>4</v>
      </c>
    </row>
    <row r="12" spans="1:26" x14ac:dyDescent="0.25">
      <c r="B12" s="18"/>
      <c r="T12" s="37" t="s">
        <v>9</v>
      </c>
      <c r="V12" t="s">
        <v>35</v>
      </c>
      <c r="W12">
        <v>59</v>
      </c>
      <c r="Y12" t="s">
        <v>32</v>
      </c>
      <c r="Z12">
        <v>4</v>
      </c>
    </row>
    <row r="14" spans="1:26" s="37" customFormat="1" x14ac:dyDescent="0.25"/>
    <row r="16" spans="1:26" s="37" customFormat="1" x14ac:dyDescent="0.25"/>
  </sheetData>
  <sortState ref="Y1:Z46">
    <sortCondition descending="1" ref="Z1:Z46"/>
  </sortState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41"/>
  <sheetViews>
    <sheetView workbookViewId="0"/>
  </sheetViews>
  <sheetFormatPr defaultRowHeight="15" x14ac:dyDescent="0.25"/>
  <cols>
    <col min="1" max="1" width="34.28515625" customWidth="1"/>
    <col min="2" max="2" width="9.140625" style="18"/>
    <col min="3" max="3" width="10.5703125" customWidth="1"/>
    <col min="5" max="5" width="4.28515625" customWidth="1"/>
    <col min="6" max="6" width="15.85546875" customWidth="1"/>
    <col min="9" max="9" width="4.42578125" style="18" customWidth="1"/>
  </cols>
  <sheetData>
    <row r="1" spans="1:9" x14ac:dyDescent="0.25">
      <c r="A1" s="1" t="s">
        <v>146</v>
      </c>
    </row>
    <row r="3" spans="1:9" ht="27" x14ac:dyDescent="0.25">
      <c r="A3" s="79" t="s">
        <v>72</v>
      </c>
      <c r="B3" s="80" t="s">
        <v>48</v>
      </c>
      <c r="C3" s="81" t="s">
        <v>73</v>
      </c>
      <c r="D3" s="81" t="s">
        <v>74</v>
      </c>
      <c r="F3" s="135" t="s">
        <v>75</v>
      </c>
      <c r="G3" s="136" t="s">
        <v>76</v>
      </c>
      <c r="H3" s="136" t="s">
        <v>77</v>
      </c>
      <c r="I3" s="137"/>
    </row>
    <row r="4" spans="1:9" x14ac:dyDescent="0.25">
      <c r="A4" s="105" t="s">
        <v>51</v>
      </c>
      <c r="B4" s="102">
        <f>SUM(B5:B11)</f>
        <v>2212</v>
      </c>
      <c r="C4" s="103">
        <f t="shared" ref="C4:C11" si="0">B4/$B$20</f>
        <v>0.26919800413776318</v>
      </c>
      <c r="D4" s="104"/>
      <c r="F4" s="143" t="s">
        <v>51</v>
      </c>
      <c r="G4" s="144"/>
      <c r="H4" s="145"/>
      <c r="I4" s="138"/>
    </row>
    <row r="5" spans="1:9" x14ac:dyDescent="0.25">
      <c r="A5" s="64" t="s">
        <v>7</v>
      </c>
      <c r="B5" s="19">
        <v>577</v>
      </c>
      <c r="C5" s="7">
        <f t="shared" si="0"/>
        <v>7.0220275039552152E-2</v>
      </c>
      <c r="D5" s="75">
        <f>B5/$B$4</f>
        <v>0.26084990958408683</v>
      </c>
      <c r="F5" s="54" t="s">
        <v>65</v>
      </c>
      <c r="G5" s="133">
        <f>B5+B7+B8+B9+B10</f>
        <v>1436</v>
      </c>
      <c r="H5" s="134">
        <f>G5/$G$7</f>
        <v>0.64918625678119346</v>
      </c>
      <c r="I5" s="139"/>
    </row>
    <row r="6" spans="1:9" x14ac:dyDescent="0.25">
      <c r="A6" s="64" t="s">
        <v>30</v>
      </c>
      <c r="B6" s="19">
        <v>705</v>
      </c>
      <c r="C6" s="7">
        <f t="shared" si="0"/>
        <v>8.5797736400146041E-2</v>
      </c>
      <c r="D6" s="75">
        <f t="shared" ref="D6:D8" si="1">B6/$B$4</f>
        <v>0.31871609403254975</v>
      </c>
      <c r="F6" s="54" t="s">
        <v>64</v>
      </c>
      <c r="G6" s="133">
        <f>B6+B11</f>
        <v>776</v>
      </c>
      <c r="H6" s="134">
        <f>G6/$G$7</f>
        <v>0.35081374321880648</v>
      </c>
      <c r="I6" s="139"/>
    </row>
    <row r="7" spans="1:9" x14ac:dyDescent="0.25">
      <c r="A7" s="64" t="s">
        <v>46</v>
      </c>
      <c r="B7" s="19">
        <v>9</v>
      </c>
      <c r="C7" s="7">
        <f t="shared" si="0"/>
        <v>1.0952902519167579E-3</v>
      </c>
      <c r="D7" s="75">
        <f t="shared" si="1"/>
        <v>4.06871609403255E-3</v>
      </c>
      <c r="F7" s="142" t="s">
        <v>141</v>
      </c>
      <c r="G7" s="130">
        <f>SUM(G5:G6)</f>
        <v>2212</v>
      </c>
      <c r="H7" s="54"/>
      <c r="I7" s="138"/>
    </row>
    <row r="8" spans="1:9" x14ac:dyDescent="0.25">
      <c r="A8" s="64" t="s">
        <v>43</v>
      </c>
      <c r="B8" s="19">
        <v>4</v>
      </c>
      <c r="C8" s="7">
        <f t="shared" si="0"/>
        <v>4.8679566751855908E-4</v>
      </c>
      <c r="D8" s="75">
        <f t="shared" si="1"/>
        <v>1.8083182640144665E-3</v>
      </c>
    </row>
    <row r="9" spans="1:9" x14ac:dyDescent="0.25">
      <c r="A9" s="64" t="s">
        <v>45</v>
      </c>
      <c r="B9" s="19">
        <v>7</v>
      </c>
      <c r="C9" s="7">
        <f t="shared" si="0"/>
        <v>8.5189241815747841E-4</v>
      </c>
      <c r="D9" s="75">
        <f>B9/$B$4</f>
        <v>3.1645569620253164E-3</v>
      </c>
    </row>
    <row r="10" spans="1:9" x14ac:dyDescent="0.25">
      <c r="A10" s="64" t="s">
        <v>12</v>
      </c>
      <c r="B10" s="19">
        <v>839</v>
      </c>
      <c r="C10" s="7">
        <f t="shared" si="0"/>
        <v>0.10210539126201777</v>
      </c>
      <c r="D10" s="75">
        <f t="shared" ref="D10:D11" si="2">B10/$B$4</f>
        <v>0.37929475587703437</v>
      </c>
    </row>
    <row r="11" spans="1:9" x14ac:dyDescent="0.25">
      <c r="A11" s="73" t="s">
        <v>29</v>
      </c>
      <c r="B11" s="57">
        <v>71</v>
      </c>
      <c r="C11" s="30">
        <f t="shared" si="0"/>
        <v>8.6406230984544235E-3</v>
      </c>
      <c r="D11" s="31">
        <f t="shared" si="2"/>
        <v>3.209764918625678E-2</v>
      </c>
    </row>
    <row r="12" spans="1:9" x14ac:dyDescent="0.25">
      <c r="A12" s="105" t="s">
        <v>56</v>
      </c>
      <c r="B12" s="102">
        <f>SUM(B13:B19)</f>
        <v>6005</v>
      </c>
      <c r="C12" s="103">
        <f t="shared" ref="C12:C19" si="3">B12/$B$20</f>
        <v>0.73080199586223682</v>
      </c>
      <c r="D12" s="104"/>
      <c r="F12" s="143" t="s">
        <v>56</v>
      </c>
      <c r="G12" s="144"/>
      <c r="H12" s="145"/>
    </row>
    <row r="13" spans="1:9" x14ac:dyDescent="0.25">
      <c r="A13" s="64" t="s">
        <v>7</v>
      </c>
      <c r="B13" s="19">
        <v>1215</v>
      </c>
      <c r="C13" s="7">
        <f t="shared" si="3"/>
        <v>0.14786418400876233</v>
      </c>
      <c r="D13" s="75">
        <f>B13/$B$12</f>
        <v>0.20233139050791007</v>
      </c>
      <c r="F13" s="54" t="s">
        <v>65</v>
      </c>
      <c r="G13" s="133">
        <f>B13+B15+B16+B18+B17</f>
        <v>1999</v>
      </c>
      <c r="H13" s="134">
        <f>G13/$G$15</f>
        <v>0.33288925895087429</v>
      </c>
      <c r="I13" s="140"/>
    </row>
    <row r="14" spans="1:9" x14ac:dyDescent="0.25">
      <c r="A14" s="64" t="s">
        <v>30</v>
      </c>
      <c r="B14" s="19">
        <v>2819</v>
      </c>
      <c r="C14" s="7">
        <f t="shared" si="3"/>
        <v>0.34306924668370453</v>
      </c>
      <c r="D14" s="75">
        <f t="shared" ref="D14:D19" si="4">B14/$B$12</f>
        <v>0.46944213155703579</v>
      </c>
      <c r="F14" s="54" t="s">
        <v>64</v>
      </c>
      <c r="G14" s="133">
        <f>B14+B19</f>
        <v>4006</v>
      </c>
      <c r="H14" s="134">
        <f>G14/$G$15</f>
        <v>0.66711074104912571</v>
      </c>
      <c r="I14" s="140"/>
    </row>
    <row r="15" spans="1:9" x14ac:dyDescent="0.25">
      <c r="A15" s="64" t="s">
        <v>46</v>
      </c>
      <c r="B15" s="19">
        <v>4</v>
      </c>
      <c r="C15" s="7">
        <f t="shared" si="3"/>
        <v>4.8679566751855908E-4</v>
      </c>
      <c r="D15" s="75">
        <f t="shared" si="4"/>
        <v>6.6611157368859288E-4</v>
      </c>
      <c r="F15" s="142" t="s">
        <v>141</v>
      </c>
      <c r="G15" s="130">
        <f>SUM(G13:G14)</f>
        <v>6005</v>
      </c>
      <c r="H15" s="54"/>
      <c r="I15" s="38"/>
    </row>
    <row r="16" spans="1:9" x14ac:dyDescent="0.25">
      <c r="A16" s="64" t="s">
        <v>43</v>
      </c>
      <c r="B16" s="19">
        <v>4</v>
      </c>
      <c r="C16" s="7">
        <f t="shared" si="3"/>
        <v>4.8679566751855908E-4</v>
      </c>
      <c r="D16" s="75">
        <f t="shared" si="4"/>
        <v>6.6611157368859288E-4</v>
      </c>
    </row>
    <row r="17" spans="1:9" x14ac:dyDescent="0.25">
      <c r="A17" s="64" t="s">
        <v>45</v>
      </c>
      <c r="B17" s="19">
        <v>9</v>
      </c>
      <c r="C17" s="7">
        <f t="shared" si="3"/>
        <v>1.0952902519167579E-3</v>
      </c>
      <c r="D17" s="75">
        <f t="shared" si="4"/>
        <v>1.498751040799334E-3</v>
      </c>
    </row>
    <row r="18" spans="1:9" x14ac:dyDescent="0.25">
      <c r="A18" s="64" t="s">
        <v>12</v>
      </c>
      <c r="B18" s="19">
        <v>767</v>
      </c>
      <c r="C18" s="7">
        <f t="shared" si="3"/>
        <v>9.3343069246683702E-2</v>
      </c>
      <c r="D18" s="75">
        <f t="shared" si="4"/>
        <v>0.12772689425478767</v>
      </c>
    </row>
    <row r="19" spans="1:9" x14ac:dyDescent="0.25">
      <c r="A19" s="73" t="s">
        <v>29</v>
      </c>
      <c r="B19" s="57">
        <v>1187</v>
      </c>
      <c r="C19" s="30">
        <f t="shared" si="3"/>
        <v>0.14445661433613241</v>
      </c>
      <c r="D19" s="31">
        <f t="shared" si="4"/>
        <v>0.19766860949208992</v>
      </c>
    </row>
    <row r="20" spans="1:9" x14ac:dyDescent="0.25">
      <c r="A20" s="90" t="s">
        <v>49</v>
      </c>
      <c r="B20" s="91">
        <f>B4+B12</f>
        <v>8217</v>
      </c>
      <c r="C20" s="88"/>
      <c r="D20" s="86"/>
    </row>
    <row r="21" spans="1:9" x14ac:dyDescent="0.25">
      <c r="C21" s="8"/>
      <c r="D21" s="8"/>
    </row>
    <row r="22" spans="1:9" x14ac:dyDescent="0.25">
      <c r="A22" s="1" t="s">
        <v>147</v>
      </c>
      <c r="B22" s="4"/>
      <c r="C22" s="8"/>
      <c r="D22" s="8"/>
    </row>
    <row r="23" spans="1:9" s="37" customFormat="1" x14ac:dyDescent="0.25">
      <c r="A23" s="1"/>
      <c r="B23" s="4"/>
      <c r="C23" s="8"/>
      <c r="D23" s="8"/>
      <c r="I23" s="18"/>
    </row>
    <row r="24" spans="1:9" ht="27" x14ac:dyDescent="0.25">
      <c r="A24" s="79" t="s">
        <v>72</v>
      </c>
      <c r="B24" s="101" t="s">
        <v>48</v>
      </c>
      <c r="C24" s="81" t="s">
        <v>73</v>
      </c>
      <c r="D24" s="81" t="s">
        <v>74</v>
      </c>
      <c r="F24" s="135" t="s">
        <v>75</v>
      </c>
      <c r="G24" s="136" t="s">
        <v>76</v>
      </c>
      <c r="H24" s="136" t="s">
        <v>77</v>
      </c>
      <c r="I24" s="141"/>
    </row>
    <row r="25" spans="1:9" x14ac:dyDescent="0.25">
      <c r="A25" s="105" t="s">
        <v>51</v>
      </c>
      <c r="B25" s="102">
        <f>SUM(B26:B32)</f>
        <v>3206</v>
      </c>
      <c r="C25" s="103">
        <f t="shared" ref="C25:C40" si="5">B25/$B$41</f>
        <v>0.3019116677653263</v>
      </c>
      <c r="D25" s="104"/>
      <c r="F25" s="143" t="s">
        <v>51</v>
      </c>
      <c r="G25" s="144"/>
      <c r="H25" s="145"/>
    </row>
    <row r="26" spans="1:9" x14ac:dyDescent="0.25">
      <c r="A26" s="55" t="s">
        <v>7</v>
      </c>
      <c r="B26" s="19">
        <v>1024</v>
      </c>
      <c r="C26" s="132">
        <f t="shared" si="5"/>
        <v>9.6430925699218378E-2</v>
      </c>
      <c r="D26" s="27">
        <f>B26/$B$25</f>
        <v>0.31940112289457268</v>
      </c>
      <c r="F26" s="54" t="s">
        <v>65</v>
      </c>
      <c r="G26" s="133">
        <f>B26+B28+B29+B30+B31</f>
        <v>2257</v>
      </c>
      <c r="H26" s="134">
        <f>G26/$G$28</f>
        <v>0.70399251403618213</v>
      </c>
      <c r="I26" s="140"/>
    </row>
    <row r="27" spans="1:9" x14ac:dyDescent="0.25">
      <c r="A27" s="55" t="s">
        <v>30</v>
      </c>
      <c r="B27" s="19">
        <v>840</v>
      </c>
      <c r="C27" s="132">
        <f t="shared" si="5"/>
        <v>7.9103493737640085E-2</v>
      </c>
      <c r="D27" s="27">
        <f t="shared" ref="D27:D32" si="6">B27/$B$25</f>
        <v>0.26200873362445415</v>
      </c>
      <c r="F27" s="54" t="s">
        <v>64</v>
      </c>
      <c r="G27" s="133">
        <f>B27+B32</f>
        <v>949</v>
      </c>
      <c r="H27" s="134">
        <f>G27/$G$28</f>
        <v>0.29600748596381782</v>
      </c>
      <c r="I27" s="140"/>
    </row>
    <row r="28" spans="1:9" x14ac:dyDescent="0.25">
      <c r="A28" s="55" t="s">
        <v>46</v>
      </c>
      <c r="B28" s="19">
        <v>10</v>
      </c>
      <c r="C28" s="132">
        <f t="shared" si="5"/>
        <v>9.4170825878142953E-4</v>
      </c>
      <c r="D28" s="27">
        <f t="shared" si="6"/>
        <v>3.1191515907673115E-3</v>
      </c>
      <c r="F28" s="142" t="s">
        <v>141</v>
      </c>
      <c r="G28" s="130">
        <f>SUM(G26:G27)</f>
        <v>3206</v>
      </c>
      <c r="H28" s="54"/>
      <c r="I28" s="38"/>
    </row>
    <row r="29" spans="1:9" x14ac:dyDescent="0.25">
      <c r="A29" s="55" t="s">
        <v>43</v>
      </c>
      <c r="B29" s="19">
        <v>3</v>
      </c>
      <c r="C29" s="132">
        <f t="shared" si="5"/>
        <v>2.8251247763442887E-4</v>
      </c>
      <c r="D29" s="27">
        <f t="shared" si="6"/>
        <v>9.3574547723019339E-4</v>
      </c>
    </row>
    <row r="30" spans="1:9" x14ac:dyDescent="0.25">
      <c r="A30" s="55" t="s">
        <v>45</v>
      </c>
      <c r="B30" s="19">
        <v>7</v>
      </c>
      <c r="C30" s="132">
        <f t="shared" si="5"/>
        <v>6.5919578114700061E-4</v>
      </c>
      <c r="D30" s="27">
        <f t="shared" si="6"/>
        <v>2.1834061135371178E-3</v>
      </c>
    </row>
    <row r="31" spans="1:9" x14ac:dyDescent="0.25">
      <c r="A31" s="55" t="s">
        <v>12</v>
      </c>
      <c r="B31" s="19">
        <v>1213</v>
      </c>
      <c r="C31" s="132">
        <f t="shared" si="5"/>
        <v>0.1142292117901874</v>
      </c>
      <c r="D31" s="27">
        <f t="shared" si="6"/>
        <v>0.37835308796007489</v>
      </c>
    </row>
    <row r="32" spans="1:9" x14ac:dyDescent="0.25">
      <c r="A32" s="55" t="s">
        <v>29</v>
      </c>
      <c r="B32" s="19">
        <v>109</v>
      </c>
      <c r="C32" s="132">
        <f t="shared" si="5"/>
        <v>1.0264620020717583E-2</v>
      </c>
      <c r="D32" s="27">
        <f t="shared" si="6"/>
        <v>3.399875233936369E-2</v>
      </c>
    </row>
    <row r="33" spans="1:9" x14ac:dyDescent="0.25">
      <c r="A33" s="105" t="s">
        <v>56</v>
      </c>
      <c r="B33" s="102">
        <f>SUM(B34:B40)</f>
        <v>7413</v>
      </c>
      <c r="C33" s="103">
        <f t="shared" si="5"/>
        <v>0.6980883322346737</v>
      </c>
      <c r="D33" s="104"/>
      <c r="F33" s="143" t="s">
        <v>56</v>
      </c>
      <c r="G33" s="144"/>
      <c r="H33" s="145"/>
    </row>
    <row r="34" spans="1:9" x14ac:dyDescent="0.25">
      <c r="A34" s="55" t="s">
        <v>7</v>
      </c>
      <c r="B34" s="19">
        <v>1707</v>
      </c>
      <c r="C34" s="132">
        <f t="shared" si="5"/>
        <v>0.16074959977399003</v>
      </c>
      <c r="D34" s="27">
        <f>B34/$B$33</f>
        <v>0.23027114528530959</v>
      </c>
      <c r="F34" s="54" t="s">
        <v>65</v>
      </c>
      <c r="G34" s="133">
        <f>B36+B37+B38+B39+B34</f>
        <v>3111</v>
      </c>
      <c r="H34" s="134">
        <f>G34/$G$36</f>
        <v>0.41966815054633749</v>
      </c>
      <c r="I34" s="140"/>
    </row>
    <row r="35" spans="1:9" x14ac:dyDescent="0.25">
      <c r="A35" s="55" t="s">
        <v>30</v>
      </c>
      <c r="B35" s="19">
        <v>3052</v>
      </c>
      <c r="C35" s="132">
        <f t="shared" si="5"/>
        <v>0.28740936058009231</v>
      </c>
      <c r="D35" s="27">
        <f t="shared" ref="D35:D40" si="7">B35/$B$33</f>
        <v>0.41170915958451371</v>
      </c>
      <c r="F35" s="54" t="s">
        <v>64</v>
      </c>
      <c r="G35" s="133">
        <f>B35+B40</f>
        <v>4302</v>
      </c>
      <c r="H35" s="134">
        <f>G35/$G$36</f>
        <v>0.58033184945366245</v>
      </c>
      <c r="I35" s="140"/>
    </row>
    <row r="36" spans="1:9" x14ac:dyDescent="0.25">
      <c r="A36" s="55" t="s">
        <v>46</v>
      </c>
      <c r="B36" s="19">
        <v>6</v>
      </c>
      <c r="C36" s="132">
        <f t="shared" si="5"/>
        <v>5.6502495526885774E-4</v>
      </c>
      <c r="D36" s="27">
        <f t="shared" si="7"/>
        <v>8.0938891137191421E-4</v>
      </c>
      <c r="F36" s="142" t="s">
        <v>141</v>
      </c>
      <c r="G36" s="130">
        <f>SUM(G34:G35)</f>
        <v>7413</v>
      </c>
      <c r="H36" s="54"/>
      <c r="I36" s="38"/>
    </row>
    <row r="37" spans="1:9" x14ac:dyDescent="0.25">
      <c r="A37" s="55" t="s">
        <v>43</v>
      </c>
      <c r="B37" s="19">
        <v>5</v>
      </c>
      <c r="C37" s="132">
        <f t="shared" si="5"/>
        <v>4.7085412939071476E-4</v>
      </c>
      <c r="D37" s="27">
        <f t="shared" si="7"/>
        <v>6.7449075947659514E-4</v>
      </c>
    </row>
    <row r="38" spans="1:9" x14ac:dyDescent="0.25">
      <c r="A38" s="55" t="s">
        <v>45</v>
      </c>
      <c r="B38" s="19">
        <v>11</v>
      </c>
      <c r="C38" s="132">
        <f t="shared" si="5"/>
        <v>1.0358790846595725E-3</v>
      </c>
      <c r="D38" s="27">
        <f t="shared" si="7"/>
        <v>1.4838796708485094E-3</v>
      </c>
    </row>
    <row r="39" spans="1:9" x14ac:dyDescent="0.25">
      <c r="A39" s="55" t="s">
        <v>12</v>
      </c>
      <c r="B39" s="19">
        <v>1382</v>
      </c>
      <c r="C39" s="132">
        <f t="shared" si="5"/>
        <v>0.13014408136359357</v>
      </c>
      <c r="D39" s="27">
        <f t="shared" si="7"/>
        <v>0.18642924591933091</v>
      </c>
    </row>
    <row r="40" spans="1:9" x14ac:dyDescent="0.25">
      <c r="A40" s="55" t="s">
        <v>29</v>
      </c>
      <c r="B40" s="19">
        <v>1250</v>
      </c>
      <c r="C40" s="132">
        <f t="shared" si="5"/>
        <v>0.11771353234767869</v>
      </c>
      <c r="D40" s="27">
        <f t="shared" si="7"/>
        <v>0.1686226898691488</v>
      </c>
    </row>
    <row r="41" spans="1:9" x14ac:dyDescent="0.25">
      <c r="A41" s="90" t="s">
        <v>49</v>
      </c>
      <c r="B41" s="91">
        <f>B25+B33</f>
        <v>10619</v>
      </c>
      <c r="C41" s="88"/>
      <c r="D41" s="86"/>
    </row>
  </sheetData>
  <sortState ref="A34:B40">
    <sortCondition ref="A34"/>
  </sortState>
  <mergeCells count="4">
    <mergeCell ref="F4:H4"/>
    <mergeCell ref="F12:H12"/>
    <mergeCell ref="F25:H25"/>
    <mergeCell ref="F33:H3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F21"/>
  <sheetViews>
    <sheetView workbookViewId="0"/>
  </sheetViews>
  <sheetFormatPr defaultRowHeight="15" x14ac:dyDescent="0.25"/>
  <cols>
    <col min="1" max="1" width="27.28515625" customWidth="1"/>
  </cols>
  <sheetData>
    <row r="1" spans="1:6" x14ac:dyDescent="0.25">
      <c r="A1" s="1" t="s">
        <v>155</v>
      </c>
    </row>
    <row r="2" spans="1:6" x14ac:dyDescent="0.25">
      <c r="A2" s="1"/>
      <c r="B2" s="37"/>
      <c r="C2" s="37"/>
      <c r="D2" s="37"/>
      <c r="E2" s="37"/>
      <c r="F2" s="37"/>
    </row>
    <row r="3" spans="1:6" ht="45" x14ac:dyDescent="0.25">
      <c r="A3" s="82" t="s">
        <v>68</v>
      </c>
      <c r="B3" s="146" t="s">
        <v>69</v>
      </c>
      <c r="C3" s="146"/>
      <c r="D3" s="146"/>
      <c r="E3" s="146"/>
      <c r="F3" s="82" t="s">
        <v>49</v>
      </c>
    </row>
    <row r="4" spans="1:6" x14ac:dyDescent="0.25">
      <c r="A4" s="74"/>
      <c r="B4" s="80">
        <v>2</v>
      </c>
      <c r="C4" s="80">
        <v>3</v>
      </c>
      <c r="D4" s="80">
        <v>4</v>
      </c>
      <c r="E4" s="80">
        <v>5</v>
      </c>
      <c r="F4" s="129"/>
    </row>
    <row r="5" spans="1:6" x14ac:dyDescent="0.25">
      <c r="A5" s="84" t="s">
        <v>51</v>
      </c>
      <c r="B5" s="115">
        <f>SUM(B6:B12)</f>
        <v>1265</v>
      </c>
      <c r="C5" s="115">
        <f>SUM(C6:C12)</f>
        <v>219</v>
      </c>
      <c r="D5" s="115">
        <f>SUM(D6:D12)</f>
        <v>38</v>
      </c>
      <c r="E5" s="115">
        <f>SUM(E6:E12)</f>
        <v>0</v>
      </c>
      <c r="F5" s="115">
        <f t="shared" ref="F5:F21" si="0">SUM(B5:E5)</f>
        <v>1522</v>
      </c>
    </row>
    <row r="6" spans="1:6" x14ac:dyDescent="0.25">
      <c r="A6" s="55" t="s">
        <v>7</v>
      </c>
      <c r="B6" s="19">
        <v>613</v>
      </c>
      <c r="C6" s="19">
        <v>78</v>
      </c>
      <c r="D6" s="19">
        <v>12</v>
      </c>
      <c r="E6" s="19">
        <v>0</v>
      </c>
      <c r="F6" s="128">
        <f t="shared" si="0"/>
        <v>703</v>
      </c>
    </row>
    <row r="7" spans="1:6" x14ac:dyDescent="0.25">
      <c r="A7" s="55" t="s">
        <v>30</v>
      </c>
      <c r="B7" s="19">
        <v>64</v>
      </c>
      <c r="C7" s="19">
        <v>59</v>
      </c>
      <c r="D7" s="19">
        <v>11</v>
      </c>
      <c r="E7" s="19">
        <v>0</v>
      </c>
      <c r="F7" s="128">
        <f t="shared" si="0"/>
        <v>134</v>
      </c>
    </row>
    <row r="8" spans="1:6" x14ac:dyDescent="0.25">
      <c r="A8" s="55" t="s">
        <v>46</v>
      </c>
      <c r="B8" s="19">
        <v>0</v>
      </c>
      <c r="C8" s="19">
        <v>0</v>
      </c>
      <c r="D8" s="19">
        <v>0</v>
      </c>
      <c r="E8" s="19">
        <v>0</v>
      </c>
      <c r="F8" s="128">
        <f t="shared" si="0"/>
        <v>0</v>
      </c>
    </row>
    <row r="9" spans="1:6" x14ac:dyDescent="0.25">
      <c r="A9" s="55" t="s">
        <v>43</v>
      </c>
      <c r="B9" s="19">
        <v>1</v>
      </c>
      <c r="C9" s="19">
        <v>0</v>
      </c>
      <c r="D9" s="19">
        <v>0</v>
      </c>
      <c r="E9" s="19">
        <v>0</v>
      </c>
      <c r="F9" s="128">
        <f t="shared" si="0"/>
        <v>1</v>
      </c>
    </row>
    <row r="10" spans="1:6" x14ac:dyDescent="0.25">
      <c r="A10" s="55" t="s">
        <v>45</v>
      </c>
      <c r="B10" s="19">
        <v>0</v>
      </c>
      <c r="C10" s="19">
        <v>0</v>
      </c>
      <c r="D10" s="19">
        <v>0</v>
      </c>
      <c r="E10" s="19">
        <v>0</v>
      </c>
      <c r="F10" s="128">
        <f t="shared" si="0"/>
        <v>0</v>
      </c>
    </row>
    <row r="11" spans="1:6" x14ac:dyDescent="0.25">
      <c r="A11" s="55" t="s">
        <v>12</v>
      </c>
      <c r="B11" s="19">
        <v>581</v>
      </c>
      <c r="C11" s="19">
        <v>76</v>
      </c>
      <c r="D11" s="19">
        <v>13</v>
      </c>
      <c r="E11" s="19">
        <v>0</v>
      </c>
      <c r="F11" s="128">
        <f t="shared" si="0"/>
        <v>670</v>
      </c>
    </row>
    <row r="12" spans="1:6" x14ac:dyDescent="0.25">
      <c r="A12" s="55" t="s">
        <v>29</v>
      </c>
      <c r="B12" s="19">
        <v>6</v>
      </c>
      <c r="C12" s="19">
        <v>6</v>
      </c>
      <c r="D12" s="19">
        <v>2</v>
      </c>
      <c r="E12" s="19">
        <v>0</v>
      </c>
      <c r="F12" s="128">
        <f t="shared" si="0"/>
        <v>14</v>
      </c>
    </row>
    <row r="13" spans="1:6" x14ac:dyDescent="0.25">
      <c r="A13" s="84" t="s">
        <v>56</v>
      </c>
      <c r="B13" s="115">
        <f>SUM(B14:B20)</f>
        <v>1874</v>
      </c>
      <c r="C13" s="115">
        <f>SUM(C14:C20)</f>
        <v>468</v>
      </c>
      <c r="D13" s="115">
        <f>SUM(D14:D20)</f>
        <v>49</v>
      </c>
      <c r="E13" s="115">
        <f>SUM(E14:E20)</f>
        <v>5</v>
      </c>
      <c r="F13" s="115">
        <f t="shared" si="0"/>
        <v>2396</v>
      </c>
    </row>
    <row r="14" spans="1:6" x14ac:dyDescent="0.25">
      <c r="A14" s="55" t="s">
        <v>7</v>
      </c>
      <c r="B14" s="19">
        <v>885</v>
      </c>
      <c r="C14" s="19">
        <v>163</v>
      </c>
      <c r="D14" s="19">
        <v>18</v>
      </c>
      <c r="E14" s="19">
        <v>2</v>
      </c>
      <c r="F14" s="128">
        <f t="shared" si="0"/>
        <v>1068</v>
      </c>
    </row>
    <row r="15" spans="1:6" x14ac:dyDescent="0.25">
      <c r="A15" s="55" t="s">
        <v>30</v>
      </c>
      <c r="B15" s="19">
        <v>233</v>
      </c>
      <c r="C15" s="19">
        <v>147</v>
      </c>
      <c r="D15" s="19">
        <v>9</v>
      </c>
      <c r="E15" s="19">
        <v>3</v>
      </c>
      <c r="F15" s="128">
        <f t="shared" si="0"/>
        <v>392</v>
      </c>
    </row>
    <row r="16" spans="1:6" x14ac:dyDescent="0.25">
      <c r="A16" s="55" t="s">
        <v>46</v>
      </c>
      <c r="B16" s="19">
        <v>0</v>
      </c>
      <c r="C16" s="19">
        <v>0</v>
      </c>
      <c r="D16" s="19">
        <v>0</v>
      </c>
      <c r="E16" s="19">
        <v>0</v>
      </c>
      <c r="F16" s="128">
        <f t="shared" si="0"/>
        <v>0</v>
      </c>
    </row>
    <row r="17" spans="1:6" x14ac:dyDescent="0.25">
      <c r="A17" s="55" t="s">
        <v>43</v>
      </c>
      <c r="B17" s="19">
        <v>1</v>
      </c>
      <c r="C17" s="19">
        <v>0</v>
      </c>
      <c r="D17" s="19">
        <v>0</v>
      </c>
      <c r="E17" s="19">
        <v>0</v>
      </c>
      <c r="F17" s="128">
        <f t="shared" si="0"/>
        <v>1</v>
      </c>
    </row>
    <row r="18" spans="1:6" x14ac:dyDescent="0.25">
      <c r="A18" s="55" t="s">
        <v>45</v>
      </c>
      <c r="B18" s="19">
        <v>0</v>
      </c>
      <c r="C18" s="19">
        <v>1</v>
      </c>
      <c r="D18" s="19">
        <v>0</v>
      </c>
      <c r="E18" s="19">
        <v>0</v>
      </c>
      <c r="F18" s="128">
        <f t="shared" si="0"/>
        <v>1</v>
      </c>
    </row>
    <row r="19" spans="1:6" x14ac:dyDescent="0.25">
      <c r="A19" s="55" t="s">
        <v>12</v>
      </c>
      <c r="B19" s="19">
        <v>715</v>
      </c>
      <c r="C19" s="19">
        <v>149</v>
      </c>
      <c r="D19" s="19">
        <v>15</v>
      </c>
      <c r="E19" s="19">
        <v>0</v>
      </c>
      <c r="F19" s="128">
        <f t="shared" si="0"/>
        <v>879</v>
      </c>
    </row>
    <row r="20" spans="1:6" x14ac:dyDescent="0.25">
      <c r="A20" s="55" t="s">
        <v>29</v>
      </c>
      <c r="B20" s="19">
        <v>40</v>
      </c>
      <c r="C20" s="19">
        <v>8</v>
      </c>
      <c r="D20" s="19">
        <v>7</v>
      </c>
      <c r="E20" s="19">
        <v>0</v>
      </c>
      <c r="F20" s="128">
        <f t="shared" si="0"/>
        <v>55</v>
      </c>
    </row>
    <row r="21" spans="1:6" x14ac:dyDescent="0.25">
      <c r="A21" s="90" t="s">
        <v>49</v>
      </c>
      <c r="B21" s="91">
        <f>B5+B13</f>
        <v>3139</v>
      </c>
      <c r="C21" s="91">
        <f>C5+C13</f>
        <v>687</v>
      </c>
      <c r="D21" s="91">
        <f>D5+D13</f>
        <v>87</v>
      </c>
      <c r="E21" s="91">
        <f>E5+E13</f>
        <v>5</v>
      </c>
      <c r="F21" s="91">
        <f t="shared" si="0"/>
        <v>3918</v>
      </c>
    </row>
  </sheetData>
  <mergeCells count="1">
    <mergeCell ref="B3:E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16"/>
  <sheetViews>
    <sheetView workbookViewId="0"/>
  </sheetViews>
  <sheetFormatPr defaultRowHeight="15" x14ac:dyDescent="0.25"/>
  <cols>
    <col min="1" max="1" width="59.28515625" customWidth="1"/>
    <col min="2" max="2" width="7.5703125" style="18" bestFit="1" customWidth="1"/>
    <col min="4" max="4" width="4.28515625" customWidth="1"/>
    <col min="5" max="5" width="11.7109375" bestFit="1" customWidth="1"/>
    <col min="6" max="6" width="6.140625" bestFit="1" customWidth="1"/>
    <col min="7" max="7" width="7.140625" bestFit="1" customWidth="1"/>
    <col min="8" max="8" width="6.140625" bestFit="1" customWidth="1"/>
    <col min="9" max="9" width="7.140625" bestFit="1" customWidth="1"/>
    <col min="10" max="10" width="6.5703125" bestFit="1" customWidth="1"/>
  </cols>
  <sheetData>
    <row r="1" spans="1:10" x14ac:dyDescent="0.25">
      <c r="A1" s="1" t="s">
        <v>142</v>
      </c>
    </row>
    <row r="2" spans="1:10" x14ac:dyDescent="0.25">
      <c r="F2" s="147" t="s">
        <v>64</v>
      </c>
      <c r="G2" s="148"/>
      <c r="H2" s="147" t="s">
        <v>65</v>
      </c>
      <c r="I2" s="149"/>
    </row>
    <row r="3" spans="1:10" ht="23.25" x14ac:dyDescent="0.25">
      <c r="A3" s="79" t="s">
        <v>78</v>
      </c>
      <c r="B3" s="80" t="s">
        <v>76</v>
      </c>
      <c r="C3" s="80" t="s">
        <v>79</v>
      </c>
      <c r="F3" s="11" t="s">
        <v>48</v>
      </c>
      <c r="G3" s="12" t="s">
        <v>80</v>
      </c>
      <c r="H3" s="11" t="s">
        <v>48</v>
      </c>
      <c r="I3" s="12" t="s">
        <v>80</v>
      </c>
      <c r="J3" s="13" t="s">
        <v>81</v>
      </c>
    </row>
    <row r="4" spans="1:10" x14ac:dyDescent="0.25">
      <c r="A4" s="64" t="s">
        <v>8</v>
      </c>
      <c r="B4" s="19">
        <v>2848</v>
      </c>
      <c r="C4" s="59">
        <f>B4/$B$8</f>
        <v>0.66666666666666663</v>
      </c>
      <c r="E4" s="14" t="s">
        <v>82</v>
      </c>
      <c r="F4" s="65">
        <f>B4+B6</f>
        <v>3025</v>
      </c>
      <c r="G4" s="69">
        <f>F4/$F$6</f>
        <v>0.70809925093632964</v>
      </c>
      <c r="H4" s="65">
        <f>B11+B13</f>
        <v>3248</v>
      </c>
      <c r="I4" s="69">
        <f>H4/$H$6</f>
        <v>0.82332065906210394</v>
      </c>
      <c r="J4" s="70">
        <f>SUM(F4:H4)</f>
        <v>6273.7080992509364</v>
      </c>
    </row>
    <row r="5" spans="1:10" ht="15.75" thickBot="1" x14ac:dyDescent="0.3">
      <c r="A5" s="64" t="s">
        <v>4</v>
      </c>
      <c r="B5" s="19">
        <v>1015</v>
      </c>
      <c r="C5" s="59">
        <f t="shared" ref="C5:C7" si="0">B5/$B$8</f>
        <v>0.23759363295880151</v>
      </c>
      <c r="E5" s="15" t="s">
        <v>83</v>
      </c>
      <c r="F5" s="66">
        <f>B5+B7</f>
        <v>1247</v>
      </c>
      <c r="G5" s="71">
        <f>F5/$F$6</f>
        <v>0.29190074906367042</v>
      </c>
      <c r="H5" s="66">
        <f>B12+B14</f>
        <v>697</v>
      </c>
      <c r="I5" s="71">
        <f>H5/$H$6</f>
        <v>0.17667934093789608</v>
      </c>
      <c r="J5" s="72">
        <f t="shared" ref="J5:J6" si="1">SUM(F5:H5)</f>
        <v>1944.2919007490636</v>
      </c>
    </row>
    <row r="6" spans="1:10" ht="15.75" thickTop="1" x14ac:dyDescent="0.25">
      <c r="A6" s="64" t="s">
        <v>40</v>
      </c>
      <c r="B6" s="19">
        <v>177</v>
      </c>
      <c r="C6" s="59">
        <f t="shared" si="0"/>
        <v>4.1432584269662918E-2</v>
      </c>
      <c r="E6" s="16"/>
      <c r="F6" s="67">
        <f>SUM(F4:F5)</f>
        <v>4272</v>
      </c>
      <c r="G6" s="68"/>
      <c r="H6" s="67">
        <f>SUM(H4:H5)</f>
        <v>3945</v>
      </c>
      <c r="I6" s="68"/>
      <c r="J6" s="68">
        <f t="shared" si="1"/>
        <v>8217</v>
      </c>
    </row>
    <row r="7" spans="1:10" x14ac:dyDescent="0.25">
      <c r="A7" s="64" t="s">
        <v>11</v>
      </c>
      <c r="B7" s="19">
        <v>232</v>
      </c>
      <c r="C7" s="59">
        <f t="shared" si="0"/>
        <v>5.4307116104868915E-2</v>
      </c>
    </row>
    <row r="8" spans="1:10" x14ac:dyDescent="0.25">
      <c r="A8" s="90" t="s">
        <v>49</v>
      </c>
      <c r="B8" s="91">
        <f>SUM(B3:B7)</f>
        <v>4272</v>
      </c>
      <c r="C8" s="95"/>
    </row>
    <row r="9" spans="1:10" x14ac:dyDescent="0.25">
      <c r="A9" s="9"/>
      <c r="B9" s="10"/>
      <c r="C9" s="42"/>
    </row>
    <row r="10" spans="1:10" x14ac:dyDescent="0.25">
      <c r="A10" s="79" t="s">
        <v>84</v>
      </c>
      <c r="B10" s="80" t="s">
        <v>76</v>
      </c>
      <c r="C10" s="80" t="s">
        <v>79</v>
      </c>
    </row>
    <row r="11" spans="1:10" x14ac:dyDescent="0.25">
      <c r="A11" s="64" t="s">
        <v>8</v>
      </c>
      <c r="B11" s="19">
        <v>2972</v>
      </c>
      <c r="C11" s="59">
        <f>B11/$B$15</f>
        <v>0.75335868187579214</v>
      </c>
    </row>
    <row r="12" spans="1:10" x14ac:dyDescent="0.25">
      <c r="A12" s="64" t="s">
        <v>4</v>
      </c>
      <c r="B12" s="19">
        <v>544</v>
      </c>
      <c r="C12" s="59">
        <f t="shared" ref="C12:C14" si="2">B12/$B$15</f>
        <v>0.13789607097591888</v>
      </c>
    </row>
    <row r="13" spans="1:10" x14ac:dyDescent="0.25">
      <c r="A13" s="64" t="s">
        <v>40</v>
      </c>
      <c r="B13" s="19">
        <v>276</v>
      </c>
      <c r="C13" s="59">
        <f t="shared" si="2"/>
        <v>6.9961977186311794E-2</v>
      </c>
    </row>
    <row r="14" spans="1:10" x14ac:dyDescent="0.25">
      <c r="A14" s="64" t="s">
        <v>11</v>
      </c>
      <c r="B14" s="19">
        <v>153</v>
      </c>
      <c r="C14" s="59">
        <f t="shared" si="2"/>
        <v>3.8783269961977188E-2</v>
      </c>
    </row>
    <row r="15" spans="1:10" x14ac:dyDescent="0.25">
      <c r="A15" s="90" t="s">
        <v>49</v>
      </c>
      <c r="B15" s="91">
        <f>SUM(B11:B14)</f>
        <v>3945</v>
      </c>
      <c r="C15" s="94"/>
    </row>
    <row r="16" spans="1:10" x14ac:dyDescent="0.25">
      <c r="A16" s="3"/>
      <c r="B16" s="4"/>
    </row>
  </sheetData>
  <mergeCells count="2">
    <mergeCell ref="F2:G2"/>
    <mergeCell ref="H2:I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39"/>
  <sheetViews>
    <sheetView workbookViewId="0"/>
  </sheetViews>
  <sheetFormatPr defaultRowHeight="15" x14ac:dyDescent="0.25"/>
  <cols>
    <col min="1" max="1" width="59.28515625" style="42" customWidth="1"/>
    <col min="2" max="2" width="7.5703125" style="124" bestFit="1" customWidth="1"/>
    <col min="3" max="3" width="8.85546875" style="124" bestFit="1" customWidth="1"/>
    <col min="4" max="4" width="7.5703125" style="42" bestFit="1" customWidth="1"/>
    <col min="5" max="5" width="9.28515625" style="42" bestFit="1" customWidth="1"/>
    <col min="6" max="6" width="9" style="42" customWidth="1"/>
    <col min="7" max="7" width="9.85546875" style="42" customWidth="1"/>
    <col min="8" max="16384" width="9.140625" style="42"/>
  </cols>
  <sheetData>
    <row r="1" spans="1:7" x14ac:dyDescent="0.25">
      <c r="A1" s="1" t="s">
        <v>148</v>
      </c>
      <c r="D1" s="124"/>
    </row>
    <row r="2" spans="1:7" x14ac:dyDescent="0.25">
      <c r="D2" s="124"/>
    </row>
    <row r="3" spans="1:7" x14ac:dyDescent="0.25">
      <c r="A3" s="79" t="s">
        <v>85</v>
      </c>
      <c r="B3" s="150" t="s">
        <v>0</v>
      </c>
      <c r="C3" s="150"/>
      <c r="D3" s="80"/>
      <c r="E3" s="80"/>
      <c r="F3" s="146" t="s">
        <v>139</v>
      </c>
      <c r="G3" s="150"/>
    </row>
    <row r="4" spans="1:7" x14ac:dyDescent="0.25">
      <c r="A4" s="125" t="s">
        <v>86</v>
      </c>
      <c r="B4" s="80" t="s">
        <v>51</v>
      </c>
      <c r="C4" s="80" t="s">
        <v>56</v>
      </c>
      <c r="D4" s="80" t="s">
        <v>81</v>
      </c>
      <c r="E4" s="80" t="s">
        <v>79</v>
      </c>
      <c r="F4" s="80" t="s">
        <v>51</v>
      </c>
      <c r="G4" s="80" t="s">
        <v>56</v>
      </c>
    </row>
    <row r="5" spans="1:7" x14ac:dyDescent="0.25">
      <c r="A5" s="126" t="s">
        <v>8</v>
      </c>
      <c r="B5" s="121">
        <v>13</v>
      </c>
      <c r="C5" s="121">
        <v>642</v>
      </c>
      <c r="D5" s="121">
        <f>B5+C5</f>
        <v>655</v>
      </c>
      <c r="E5" s="51">
        <f>D5/$D$9</f>
        <v>0.58067375886524819</v>
      </c>
      <c r="F5" s="51">
        <f>B5/$D$5</f>
        <v>1.984732824427481E-2</v>
      </c>
      <c r="G5" s="59">
        <f>C5/$D$5</f>
        <v>0.98015267175572518</v>
      </c>
    </row>
    <row r="6" spans="1:7" x14ac:dyDescent="0.25">
      <c r="A6" s="126" t="s">
        <v>4</v>
      </c>
      <c r="B6" s="121">
        <v>7</v>
      </c>
      <c r="C6" s="121">
        <v>411</v>
      </c>
      <c r="D6" s="121">
        <f t="shared" ref="D6:D8" si="0">B6+C6</f>
        <v>418</v>
      </c>
      <c r="E6" s="51">
        <f>D6/$D$9</f>
        <v>0.37056737588652483</v>
      </c>
      <c r="F6" s="51">
        <f>B6/$D$6</f>
        <v>1.6746411483253589E-2</v>
      </c>
      <c r="G6" s="59">
        <f>C6/$D$6</f>
        <v>0.98325358851674638</v>
      </c>
    </row>
    <row r="7" spans="1:7" x14ac:dyDescent="0.25">
      <c r="A7" s="126" t="s">
        <v>40</v>
      </c>
      <c r="B7" s="121">
        <v>0</v>
      </c>
      <c r="C7" s="121">
        <v>5</v>
      </c>
      <c r="D7" s="121">
        <f t="shared" si="0"/>
        <v>5</v>
      </c>
      <c r="E7" s="51">
        <f>D7/$D$9</f>
        <v>4.4326241134751776E-3</v>
      </c>
      <c r="F7" s="51">
        <f>B7/$D$7</f>
        <v>0</v>
      </c>
      <c r="G7" s="59">
        <f>C7/$D$7</f>
        <v>1</v>
      </c>
    </row>
    <row r="8" spans="1:7" x14ac:dyDescent="0.25">
      <c r="A8" s="126" t="s">
        <v>11</v>
      </c>
      <c r="B8" s="121">
        <v>2</v>
      </c>
      <c r="C8" s="121">
        <v>48</v>
      </c>
      <c r="D8" s="121">
        <f t="shared" si="0"/>
        <v>50</v>
      </c>
      <c r="E8" s="51">
        <f>D8/$D$9</f>
        <v>4.4326241134751775E-2</v>
      </c>
      <c r="F8" s="51">
        <f>B8/$D$8</f>
        <v>0.04</v>
      </c>
      <c r="G8" s="59">
        <f>C8/$D$8</f>
        <v>0.96</v>
      </c>
    </row>
    <row r="9" spans="1:7" x14ac:dyDescent="0.25">
      <c r="A9" s="90" t="s">
        <v>49</v>
      </c>
      <c r="B9" s="91">
        <f>SUM(B5:B8)</f>
        <v>22</v>
      </c>
      <c r="C9" s="91">
        <f>SUM(C5:C8)</f>
        <v>1106</v>
      </c>
      <c r="D9" s="91">
        <f>SUM(D5:D8)</f>
        <v>1128</v>
      </c>
      <c r="E9" s="117"/>
      <c r="F9" s="127">
        <f>B9/$D$9</f>
        <v>1.9503546099290781E-2</v>
      </c>
      <c r="G9" s="127">
        <f>C9/$D$9</f>
        <v>0.98049645390070927</v>
      </c>
    </row>
    <row r="10" spans="1:7" x14ac:dyDescent="0.25">
      <c r="D10" s="124"/>
    </row>
    <row r="11" spans="1:7" x14ac:dyDescent="0.25">
      <c r="A11" s="1" t="s">
        <v>149</v>
      </c>
      <c r="D11" s="124"/>
    </row>
    <row r="12" spans="1:7" x14ac:dyDescent="0.25">
      <c r="D12" s="124"/>
    </row>
    <row r="13" spans="1:7" ht="15" customHeight="1" x14ac:dyDescent="0.25">
      <c r="A13" s="79" t="s">
        <v>87</v>
      </c>
      <c r="B13" s="150" t="s">
        <v>0</v>
      </c>
      <c r="C13" s="150"/>
      <c r="D13" s="80"/>
      <c r="E13" s="80"/>
      <c r="F13" s="146" t="s">
        <v>139</v>
      </c>
      <c r="G13" s="150"/>
    </row>
    <row r="14" spans="1:7" x14ac:dyDescent="0.25">
      <c r="A14" s="125" t="s">
        <v>86</v>
      </c>
      <c r="B14" s="80" t="s">
        <v>51</v>
      </c>
      <c r="C14" s="80" t="s">
        <v>56</v>
      </c>
      <c r="D14" s="80" t="s">
        <v>81</v>
      </c>
      <c r="E14" s="80" t="s">
        <v>79</v>
      </c>
      <c r="F14" s="80" t="s">
        <v>51</v>
      </c>
      <c r="G14" s="80" t="s">
        <v>56</v>
      </c>
    </row>
    <row r="15" spans="1:7" x14ac:dyDescent="0.25">
      <c r="A15" s="126" t="s">
        <v>8</v>
      </c>
      <c r="B15" s="121">
        <v>423</v>
      </c>
      <c r="C15" s="121">
        <v>1770</v>
      </c>
      <c r="D15" s="121">
        <f t="shared" ref="D15:D18" si="1">B15+C15</f>
        <v>2193</v>
      </c>
      <c r="E15" s="51">
        <f>D15/$D$19</f>
        <v>0.6975190839694656</v>
      </c>
      <c r="F15" s="51">
        <f>B15/$D$15</f>
        <v>0.19288645690834474</v>
      </c>
      <c r="G15" s="59">
        <f>C15/$D$15</f>
        <v>0.80711354309165528</v>
      </c>
    </row>
    <row r="16" spans="1:7" x14ac:dyDescent="0.25">
      <c r="A16" s="126" t="s">
        <v>4</v>
      </c>
      <c r="B16" s="121">
        <v>108</v>
      </c>
      <c r="C16" s="121">
        <v>489</v>
      </c>
      <c r="D16" s="121">
        <f t="shared" si="1"/>
        <v>597</v>
      </c>
      <c r="E16" s="51">
        <f t="shared" ref="E16:E18" si="2">D16/$D$19</f>
        <v>0.1898854961832061</v>
      </c>
      <c r="F16" s="51">
        <f>B16/$D$16</f>
        <v>0.18090452261306533</v>
      </c>
      <c r="G16" s="59">
        <f>C16/$D$16</f>
        <v>0.81909547738693467</v>
      </c>
    </row>
    <row r="17" spans="1:7" x14ac:dyDescent="0.25">
      <c r="A17" s="126" t="s">
        <v>40</v>
      </c>
      <c r="B17" s="121">
        <v>17</v>
      </c>
      <c r="C17" s="121">
        <v>155</v>
      </c>
      <c r="D17" s="121">
        <f t="shared" si="1"/>
        <v>172</v>
      </c>
      <c r="E17" s="51">
        <f t="shared" si="2"/>
        <v>5.4707379134860054E-2</v>
      </c>
      <c r="F17" s="51">
        <f>B17/$D$17</f>
        <v>9.8837209302325577E-2</v>
      </c>
      <c r="G17" s="59">
        <f>C17/$D$17</f>
        <v>0.90116279069767447</v>
      </c>
    </row>
    <row r="18" spans="1:7" x14ac:dyDescent="0.25">
      <c r="A18" s="126" t="s">
        <v>11</v>
      </c>
      <c r="B18" s="121">
        <v>23</v>
      </c>
      <c r="C18" s="121">
        <v>159</v>
      </c>
      <c r="D18" s="121">
        <f t="shared" si="1"/>
        <v>182</v>
      </c>
      <c r="E18" s="51">
        <f t="shared" si="2"/>
        <v>5.788804071246819E-2</v>
      </c>
      <c r="F18" s="51">
        <f>B18/$D$18</f>
        <v>0.12637362637362637</v>
      </c>
      <c r="G18" s="59">
        <f>C18/$D$18</f>
        <v>0.87362637362637363</v>
      </c>
    </row>
    <row r="19" spans="1:7" x14ac:dyDescent="0.25">
      <c r="A19" s="90" t="s">
        <v>49</v>
      </c>
      <c r="B19" s="91">
        <f>SUM(B15:B18)</f>
        <v>571</v>
      </c>
      <c r="C19" s="91">
        <f>SUM(C15:C18)</f>
        <v>2573</v>
      </c>
      <c r="D19" s="91">
        <f>SUM(D15:D18)</f>
        <v>3144</v>
      </c>
      <c r="E19" s="117"/>
      <c r="F19" s="127">
        <f>B19/$D$19</f>
        <v>0.18161577608142493</v>
      </c>
      <c r="G19" s="127">
        <f>C19/$D$19</f>
        <v>0.81838422391857502</v>
      </c>
    </row>
    <row r="20" spans="1:7" x14ac:dyDescent="0.25">
      <c r="D20" s="124"/>
    </row>
    <row r="21" spans="1:7" x14ac:dyDescent="0.25">
      <c r="A21" s="1" t="s">
        <v>150</v>
      </c>
      <c r="D21" s="124"/>
    </row>
    <row r="22" spans="1:7" x14ac:dyDescent="0.25">
      <c r="D22" s="124"/>
    </row>
    <row r="23" spans="1:7" ht="15" customHeight="1" x14ac:dyDescent="0.25">
      <c r="A23" s="79" t="s">
        <v>88</v>
      </c>
      <c r="B23" s="150" t="s">
        <v>0</v>
      </c>
      <c r="C23" s="150"/>
      <c r="D23" s="80"/>
      <c r="E23" s="80"/>
      <c r="F23" s="146" t="s">
        <v>139</v>
      </c>
      <c r="G23" s="150"/>
    </row>
    <row r="24" spans="1:7" x14ac:dyDescent="0.25">
      <c r="A24" s="125" t="s">
        <v>86</v>
      </c>
      <c r="B24" s="80" t="s">
        <v>51</v>
      </c>
      <c r="C24" s="80" t="s">
        <v>56</v>
      </c>
      <c r="D24" s="80" t="s">
        <v>81</v>
      </c>
      <c r="E24" s="80" t="s">
        <v>79</v>
      </c>
      <c r="F24" s="80" t="s">
        <v>51</v>
      </c>
      <c r="G24" s="80" t="s">
        <v>56</v>
      </c>
    </row>
    <row r="25" spans="1:7" x14ac:dyDescent="0.25">
      <c r="A25" s="126" t="s">
        <v>8</v>
      </c>
      <c r="B25" s="121">
        <v>367</v>
      </c>
      <c r="C25" s="121">
        <v>749</v>
      </c>
      <c r="D25" s="121">
        <f t="shared" ref="D25:D28" si="3">B25+C25</f>
        <v>1116</v>
      </c>
      <c r="E25" s="51">
        <f>D25/$D$29</f>
        <v>0.72279792746113991</v>
      </c>
      <c r="F25" s="51">
        <f>B25/$D$25</f>
        <v>0.3288530465949821</v>
      </c>
      <c r="G25" s="59">
        <f>C25/$D$25</f>
        <v>0.67114695340501795</v>
      </c>
    </row>
    <row r="26" spans="1:7" x14ac:dyDescent="0.25">
      <c r="A26" s="126" t="s">
        <v>4</v>
      </c>
      <c r="B26" s="121">
        <v>85</v>
      </c>
      <c r="C26" s="121">
        <v>162</v>
      </c>
      <c r="D26" s="121">
        <f t="shared" si="3"/>
        <v>247</v>
      </c>
      <c r="E26" s="51">
        <f t="shared" ref="E26:E28" si="4">D26/$D$29</f>
        <v>0.15997409326424872</v>
      </c>
      <c r="F26" s="51">
        <f>B26/$D$26</f>
        <v>0.34412955465587042</v>
      </c>
      <c r="G26" s="59">
        <f>C26/$D$26</f>
        <v>0.65587044534412953</v>
      </c>
    </row>
    <row r="27" spans="1:7" x14ac:dyDescent="0.25">
      <c r="A27" s="126" t="s">
        <v>40</v>
      </c>
      <c r="B27" s="121">
        <v>18</v>
      </c>
      <c r="C27" s="121">
        <v>103</v>
      </c>
      <c r="D27" s="121">
        <f t="shared" si="3"/>
        <v>121</v>
      </c>
      <c r="E27" s="51">
        <f t="shared" si="4"/>
        <v>7.8367875647668395E-2</v>
      </c>
      <c r="F27" s="51">
        <f>B27/$D$27</f>
        <v>0.1487603305785124</v>
      </c>
      <c r="G27" s="59">
        <f>C27/$D$27</f>
        <v>0.85123966942148765</v>
      </c>
    </row>
    <row r="28" spans="1:7" x14ac:dyDescent="0.25">
      <c r="A28" s="126" t="s">
        <v>11</v>
      </c>
      <c r="B28" s="121">
        <v>16</v>
      </c>
      <c r="C28" s="121">
        <v>44</v>
      </c>
      <c r="D28" s="121">
        <f t="shared" si="3"/>
        <v>60</v>
      </c>
      <c r="E28" s="51">
        <f t="shared" si="4"/>
        <v>3.8860103626943004E-2</v>
      </c>
      <c r="F28" s="51">
        <f>B28/$D$28</f>
        <v>0.26666666666666666</v>
      </c>
      <c r="G28" s="59">
        <f>C28/$D$28</f>
        <v>0.73333333333333328</v>
      </c>
    </row>
    <row r="29" spans="1:7" x14ac:dyDescent="0.25">
      <c r="A29" s="90" t="s">
        <v>49</v>
      </c>
      <c r="B29" s="91">
        <f>SUM(B25:B28)</f>
        <v>486</v>
      </c>
      <c r="C29" s="91">
        <f>SUM(C25:C28)</f>
        <v>1058</v>
      </c>
      <c r="D29" s="91">
        <f>SUM(D25:D28)</f>
        <v>1544</v>
      </c>
      <c r="E29" s="117"/>
      <c r="F29" s="127">
        <f>B29/$D$29</f>
        <v>0.31476683937823835</v>
      </c>
      <c r="G29" s="127">
        <f>C29/$D$29</f>
        <v>0.68523316062176165</v>
      </c>
    </row>
    <row r="30" spans="1:7" x14ac:dyDescent="0.25">
      <c r="D30" s="124"/>
    </row>
    <row r="31" spans="1:7" x14ac:dyDescent="0.25">
      <c r="A31" s="42" t="s">
        <v>151</v>
      </c>
      <c r="D31" s="124"/>
    </row>
    <row r="32" spans="1:7" x14ac:dyDescent="0.25">
      <c r="D32" s="124"/>
    </row>
    <row r="33" spans="1:7" ht="15" customHeight="1" x14ac:dyDescent="0.25">
      <c r="A33" s="79" t="s">
        <v>140</v>
      </c>
      <c r="B33" s="150" t="s">
        <v>0</v>
      </c>
      <c r="C33" s="150"/>
      <c r="D33" s="80"/>
      <c r="E33" s="80"/>
      <c r="F33" s="146" t="s">
        <v>139</v>
      </c>
      <c r="G33" s="150"/>
    </row>
    <row r="34" spans="1:7" x14ac:dyDescent="0.25">
      <c r="A34" s="125" t="s">
        <v>86</v>
      </c>
      <c r="B34" s="80" t="s">
        <v>51</v>
      </c>
      <c r="C34" s="80" t="s">
        <v>56</v>
      </c>
      <c r="D34" s="80" t="s">
        <v>81</v>
      </c>
      <c r="E34" s="80" t="s">
        <v>79</v>
      </c>
      <c r="F34" s="80" t="s">
        <v>51</v>
      </c>
      <c r="G34" s="80" t="s">
        <v>56</v>
      </c>
    </row>
    <row r="35" spans="1:7" x14ac:dyDescent="0.25">
      <c r="A35" s="126" t="s">
        <v>8</v>
      </c>
      <c r="B35" s="121">
        <v>919</v>
      </c>
      <c r="C35" s="121">
        <v>937</v>
      </c>
      <c r="D35" s="121">
        <f t="shared" ref="D35:D39" si="5">B35+C35</f>
        <v>1856</v>
      </c>
      <c r="E35" s="51">
        <f>D35/$D$39</f>
        <v>0.77301124531445231</v>
      </c>
      <c r="F35" s="51">
        <f>B35/$D$35</f>
        <v>0.49515086206896552</v>
      </c>
      <c r="G35" s="59">
        <f>C35/$D$35</f>
        <v>0.50484913793103448</v>
      </c>
    </row>
    <row r="36" spans="1:7" x14ac:dyDescent="0.25">
      <c r="A36" s="126" t="s">
        <v>4</v>
      </c>
      <c r="B36" s="121">
        <v>125</v>
      </c>
      <c r="C36" s="121">
        <v>172</v>
      </c>
      <c r="D36" s="121">
        <f t="shared" si="5"/>
        <v>297</v>
      </c>
      <c r="E36" s="51">
        <f t="shared" ref="E36:E38" si="6">D36/$D$39</f>
        <v>0.1236984589754269</v>
      </c>
      <c r="F36" s="51">
        <f>B36/$D$36</f>
        <v>0.4208754208754209</v>
      </c>
      <c r="G36" s="59">
        <f>C36/$D$36</f>
        <v>0.57912457912457915</v>
      </c>
    </row>
    <row r="37" spans="1:7" x14ac:dyDescent="0.25">
      <c r="A37" s="126" t="s">
        <v>40</v>
      </c>
      <c r="B37" s="121">
        <v>54</v>
      </c>
      <c r="C37" s="121">
        <v>101</v>
      </c>
      <c r="D37" s="121">
        <f t="shared" si="5"/>
        <v>155</v>
      </c>
      <c r="E37" s="51">
        <f>D37/$D$39</f>
        <v>6.4556434818825489E-2</v>
      </c>
      <c r="F37" s="51">
        <f>B37/$D$37</f>
        <v>0.34838709677419355</v>
      </c>
      <c r="G37" s="59">
        <f>C37/$D$37</f>
        <v>0.65161290322580645</v>
      </c>
    </row>
    <row r="38" spans="1:7" x14ac:dyDescent="0.25">
      <c r="A38" s="126" t="s">
        <v>11</v>
      </c>
      <c r="B38" s="121">
        <v>35</v>
      </c>
      <c r="C38" s="121">
        <v>58</v>
      </c>
      <c r="D38" s="121">
        <f t="shared" si="5"/>
        <v>93</v>
      </c>
      <c r="E38" s="51">
        <f t="shared" si="6"/>
        <v>3.8733860891295296E-2</v>
      </c>
      <c r="F38" s="51">
        <f>B38/$D$38</f>
        <v>0.37634408602150538</v>
      </c>
      <c r="G38" s="59">
        <f>C38/$D$38</f>
        <v>0.62365591397849462</v>
      </c>
    </row>
    <row r="39" spans="1:7" x14ac:dyDescent="0.25">
      <c r="A39" s="90" t="s">
        <v>49</v>
      </c>
      <c r="B39" s="91">
        <f>SUM(B35:B38)</f>
        <v>1133</v>
      </c>
      <c r="C39" s="91">
        <f>SUM(C35:C38)</f>
        <v>1268</v>
      </c>
      <c r="D39" s="91">
        <f t="shared" si="5"/>
        <v>2401</v>
      </c>
      <c r="E39" s="117"/>
      <c r="F39" s="127">
        <f>B39/$D$39</f>
        <v>0.47188671386922115</v>
      </c>
      <c r="G39" s="127">
        <f>C39/$D$39</f>
        <v>0.52811328613077879</v>
      </c>
    </row>
  </sheetData>
  <mergeCells count="8">
    <mergeCell ref="B33:C33"/>
    <mergeCell ref="F33:G33"/>
    <mergeCell ref="B3:C3"/>
    <mergeCell ref="F3:G3"/>
    <mergeCell ref="B13:C13"/>
    <mergeCell ref="F13:G13"/>
    <mergeCell ref="B23:C23"/>
    <mergeCell ref="F23:G2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30"/>
  <sheetViews>
    <sheetView workbookViewId="0"/>
  </sheetViews>
  <sheetFormatPr defaultRowHeight="15" x14ac:dyDescent="0.25"/>
  <cols>
    <col min="1" max="1" width="7.140625" bestFit="1" customWidth="1"/>
    <col min="2" max="2" width="15.7109375" customWidth="1"/>
    <col min="3" max="3" width="9.140625" customWidth="1"/>
    <col min="4" max="4" width="8.140625" customWidth="1"/>
    <col min="5" max="5" width="8.7109375" bestFit="1" customWidth="1"/>
    <col min="6" max="6" width="8.7109375" customWidth="1"/>
    <col min="7" max="7" width="7.85546875" customWidth="1"/>
    <col min="8" max="8" width="8.5703125" customWidth="1"/>
    <col min="10" max="10" width="8.5703125" customWidth="1"/>
    <col min="11" max="11" width="7.140625" bestFit="1" customWidth="1"/>
    <col min="12" max="12" width="4.5703125" customWidth="1"/>
    <col min="13" max="13" width="6.140625" bestFit="1" customWidth="1"/>
    <col min="14" max="14" width="7.140625" bestFit="1" customWidth="1"/>
    <col min="16" max="16" width="6.140625" bestFit="1" customWidth="1"/>
    <col min="17" max="17" width="7.140625" bestFit="1" customWidth="1"/>
  </cols>
  <sheetData>
    <row r="1" spans="1:11" x14ac:dyDescent="0.25">
      <c r="A1" s="21" t="s">
        <v>156</v>
      </c>
      <c r="C1" s="23"/>
      <c r="D1" s="23"/>
      <c r="E1" s="23"/>
      <c r="F1" s="23"/>
      <c r="G1" s="17"/>
    </row>
    <row r="3" spans="1:11" x14ac:dyDescent="0.25">
      <c r="B3" s="6"/>
      <c r="C3" s="155" t="s">
        <v>89</v>
      </c>
      <c r="D3" s="156"/>
      <c r="E3" s="157"/>
      <c r="F3" s="155" t="s">
        <v>90</v>
      </c>
      <c r="G3" s="156"/>
      <c r="H3" s="157"/>
      <c r="I3" s="6"/>
    </row>
    <row r="4" spans="1:11" x14ac:dyDescent="0.25">
      <c r="A4" s="18"/>
      <c r="B4" s="79" t="s">
        <v>93</v>
      </c>
      <c r="C4" s="83" t="s">
        <v>94</v>
      </c>
      <c r="D4" s="100" t="s">
        <v>79</v>
      </c>
      <c r="E4" s="83"/>
      <c r="F4" s="83" t="s">
        <v>94</v>
      </c>
      <c r="G4" s="83" t="s">
        <v>79</v>
      </c>
      <c r="H4" s="83"/>
      <c r="I4" s="80" t="s">
        <v>66</v>
      </c>
      <c r="J4" s="83"/>
      <c r="K4" s="83"/>
    </row>
    <row r="5" spans="1:11" x14ac:dyDescent="0.25">
      <c r="A5" s="151" t="s">
        <v>97</v>
      </c>
      <c r="B5" s="22" t="s">
        <v>95</v>
      </c>
      <c r="C5" s="26">
        <v>51</v>
      </c>
      <c r="D5" s="7">
        <f>C5/$C$14</f>
        <v>3.1500926497838172E-2</v>
      </c>
      <c r="E5" s="24"/>
      <c r="F5" s="26">
        <v>135</v>
      </c>
      <c r="G5" s="7">
        <f>F5/$F$14</f>
        <v>5.8039552880481515E-2</v>
      </c>
      <c r="H5" s="24"/>
      <c r="I5" s="20">
        <f t="shared" ref="I5:I13" si="0">C5+F5</f>
        <v>186</v>
      </c>
      <c r="J5" s="51">
        <f>I5/$I$14</f>
        <v>4.714828897338403E-2</v>
      </c>
      <c r="K5" s="27"/>
    </row>
    <row r="6" spans="1:11" ht="15.75" thickBot="1" x14ac:dyDescent="0.3">
      <c r="A6" s="151"/>
      <c r="B6" s="22" t="s">
        <v>96</v>
      </c>
      <c r="C6" s="28">
        <v>263</v>
      </c>
      <c r="D6" s="50">
        <f t="shared" ref="D6:D13" si="1">C6/$C$14</f>
        <v>0.16244595429277331</v>
      </c>
      <c r="E6" s="25">
        <f>SUM(D5:D6)</f>
        <v>0.19394688079061148</v>
      </c>
      <c r="F6" s="28">
        <v>598</v>
      </c>
      <c r="G6" s="50">
        <f t="shared" ref="G6:G13" si="2">F6/$F$14</f>
        <v>0.25709372312983664</v>
      </c>
      <c r="H6" s="25">
        <f>SUM(G5:G6)</f>
        <v>0.31513327601031815</v>
      </c>
      <c r="I6" s="53">
        <f t="shared" si="0"/>
        <v>861</v>
      </c>
      <c r="J6" s="52">
        <f t="shared" ref="J6:J13" si="3">I6/$I$14</f>
        <v>0.21825095057034222</v>
      </c>
      <c r="K6" s="29">
        <f>SUM(J5:J6)</f>
        <v>0.26539923954372624</v>
      </c>
    </row>
    <row r="7" spans="1:11" ht="15.75" thickTop="1" x14ac:dyDescent="0.25">
      <c r="A7" s="151" t="s">
        <v>101</v>
      </c>
      <c r="B7" s="22" t="s">
        <v>98</v>
      </c>
      <c r="C7" s="26">
        <v>244</v>
      </c>
      <c r="D7" s="7">
        <f t="shared" si="1"/>
        <v>0.15071031500926499</v>
      </c>
      <c r="E7" s="24"/>
      <c r="F7" s="26">
        <v>349</v>
      </c>
      <c r="G7" s="7">
        <f t="shared" si="2"/>
        <v>0.15004299226139295</v>
      </c>
      <c r="H7" s="24"/>
      <c r="I7" s="20">
        <f t="shared" si="0"/>
        <v>593</v>
      </c>
      <c r="J7" s="51">
        <f t="shared" si="3"/>
        <v>0.15031685678073511</v>
      </c>
      <c r="K7" s="27"/>
    </row>
    <row r="8" spans="1:11" x14ac:dyDescent="0.25">
      <c r="A8" s="151"/>
      <c r="B8" s="22" t="s">
        <v>99</v>
      </c>
      <c r="C8" s="26">
        <v>331</v>
      </c>
      <c r="D8" s="7">
        <f t="shared" si="1"/>
        <v>0.20444718962322422</v>
      </c>
      <c r="E8" s="24"/>
      <c r="F8" s="26">
        <v>408</v>
      </c>
      <c r="G8" s="7">
        <f t="shared" si="2"/>
        <v>0.17540842648323302</v>
      </c>
      <c r="H8" s="24"/>
      <c r="I8" s="20">
        <f t="shared" si="0"/>
        <v>739</v>
      </c>
      <c r="J8" s="51">
        <f t="shared" si="3"/>
        <v>0.1873257287705957</v>
      </c>
      <c r="K8" s="27"/>
    </row>
    <row r="9" spans="1:11" ht="15.75" thickBot="1" x14ac:dyDescent="0.3">
      <c r="A9" s="151"/>
      <c r="B9" s="22" t="s">
        <v>100</v>
      </c>
      <c r="C9" s="28">
        <v>330</v>
      </c>
      <c r="D9" s="50">
        <f t="shared" si="1"/>
        <v>0.20382952439777641</v>
      </c>
      <c r="E9" s="25">
        <f>SUM(D7:D9)</f>
        <v>0.55898702903026565</v>
      </c>
      <c r="F9" s="28">
        <v>476</v>
      </c>
      <c r="G9" s="50">
        <f t="shared" si="2"/>
        <v>0.20464316423043852</v>
      </c>
      <c r="H9" s="25">
        <f>SUM(G7:G9)</f>
        <v>0.53009458297506451</v>
      </c>
      <c r="I9" s="53">
        <f t="shared" si="0"/>
        <v>806</v>
      </c>
      <c r="J9" s="52">
        <f t="shared" si="3"/>
        <v>0.20430925221799748</v>
      </c>
      <c r="K9" s="29">
        <f>SUM(J7:J9)</f>
        <v>0.54195183776932832</v>
      </c>
    </row>
    <row r="10" spans="1:11" ht="15.75" thickTop="1" x14ac:dyDescent="0.25">
      <c r="A10" s="151" t="s">
        <v>105</v>
      </c>
      <c r="B10" s="22" t="s">
        <v>102</v>
      </c>
      <c r="C10" s="26">
        <v>195</v>
      </c>
      <c r="D10" s="7">
        <f t="shared" si="1"/>
        <v>0.12044471896232242</v>
      </c>
      <c r="E10" s="24"/>
      <c r="F10" s="26">
        <v>182</v>
      </c>
      <c r="G10" s="7">
        <f t="shared" si="2"/>
        <v>7.8245915735167676E-2</v>
      </c>
      <c r="H10" s="24"/>
      <c r="I10" s="20">
        <f t="shared" si="0"/>
        <v>377</v>
      </c>
      <c r="J10" s="51">
        <f t="shared" si="3"/>
        <v>9.5564005069708496E-2</v>
      </c>
      <c r="K10" s="27"/>
    </row>
    <row r="11" spans="1:11" x14ac:dyDescent="0.25">
      <c r="A11" s="151"/>
      <c r="B11" s="22" t="s">
        <v>103</v>
      </c>
      <c r="C11" s="26">
        <v>103</v>
      </c>
      <c r="D11" s="7">
        <f t="shared" si="1"/>
        <v>6.3619518221124147E-2</v>
      </c>
      <c r="E11" s="24"/>
      <c r="F11" s="26">
        <v>57</v>
      </c>
      <c r="G11" s="7">
        <f t="shared" si="2"/>
        <v>2.4505588993981083E-2</v>
      </c>
      <c r="H11" s="24"/>
      <c r="I11" s="20">
        <f t="shared" si="0"/>
        <v>160</v>
      </c>
      <c r="J11" s="51">
        <f t="shared" si="3"/>
        <v>4.0557667934093787E-2</v>
      </c>
      <c r="K11" s="27"/>
    </row>
    <row r="12" spans="1:11" ht="15.75" thickBot="1" x14ac:dyDescent="0.3">
      <c r="A12" s="151"/>
      <c r="B12" s="22" t="s">
        <v>104</v>
      </c>
      <c r="C12" s="28">
        <v>21</v>
      </c>
      <c r="D12" s="50">
        <f t="shared" si="1"/>
        <v>1.2970969734403953E-2</v>
      </c>
      <c r="E12" s="25">
        <f>SUM(D10:D12)</f>
        <v>0.19703520691785051</v>
      </c>
      <c r="F12" s="28">
        <v>10</v>
      </c>
      <c r="G12" s="50">
        <f t="shared" si="2"/>
        <v>4.2992261392949269E-3</v>
      </c>
      <c r="H12" s="25">
        <f>SUM(G10:G12)</f>
        <v>0.10705073086844369</v>
      </c>
      <c r="I12" s="53">
        <f t="shared" si="0"/>
        <v>31</v>
      </c>
      <c r="J12" s="52">
        <f t="shared" si="3"/>
        <v>7.858048162230671E-3</v>
      </c>
      <c r="K12" s="29">
        <f>SUM(J10:J12)</f>
        <v>0.14397972116603297</v>
      </c>
    </row>
    <row r="13" spans="1:11" ht="15.75" thickTop="1" x14ac:dyDescent="0.25">
      <c r="A13" s="18"/>
      <c r="B13" s="22" t="s">
        <v>106</v>
      </c>
      <c r="C13" s="26">
        <v>81</v>
      </c>
      <c r="D13" s="7">
        <f t="shared" si="1"/>
        <v>5.0030883261272391E-2</v>
      </c>
      <c r="E13" s="24"/>
      <c r="F13" s="26">
        <v>111</v>
      </c>
      <c r="G13" s="7">
        <f t="shared" si="2"/>
        <v>4.772141014617369E-2</v>
      </c>
      <c r="H13" s="24"/>
      <c r="I13" s="20">
        <f t="shared" si="0"/>
        <v>192</v>
      </c>
      <c r="J13" s="51">
        <f t="shared" si="3"/>
        <v>4.8669201520912544E-2</v>
      </c>
      <c r="K13" s="27"/>
    </row>
    <row r="14" spans="1:11" x14ac:dyDescent="0.25">
      <c r="A14" s="18"/>
      <c r="B14" s="92" t="s">
        <v>49</v>
      </c>
      <c r="C14" s="91">
        <f>SUM(C5:C13)</f>
        <v>1619</v>
      </c>
      <c r="D14" s="97"/>
      <c r="E14" s="98"/>
      <c r="F14" s="91">
        <f>SUM(F5:F13)</f>
        <v>2326</v>
      </c>
      <c r="G14" s="85"/>
      <c r="H14" s="89"/>
      <c r="I14" s="91">
        <f>SUM(I5:I13)</f>
        <v>3945</v>
      </c>
      <c r="J14" s="99"/>
      <c r="K14" s="86"/>
    </row>
    <row r="15" spans="1:11" x14ac:dyDescent="0.25">
      <c r="A15" s="18"/>
      <c r="B15" s="18"/>
      <c r="C15" s="18"/>
      <c r="D15" s="18"/>
      <c r="E15" s="18"/>
      <c r="F15" s="18"/>
      <c r="G15" s="18"/>
      <c r="H15" s="18"/>
    </row>
    <row r="16" spans="1:11" x14ac:dyDescent="0.25">
      <c r="A16" s="18"/>
      <c r="B16" s="18"/>
      <c r="C16" s="18"/>
      <c r="D16" s="18"/>
      <c r="E16" s="18"/>
      <c r="F16" s="18"/>
      <c r="G16" s="18"/>
      <c r="H16" s="18"/>
    </row>
    <row r="17" spans="1:11" x14ac:dyDescent="0.25">
      <c r="A17" s="39" t="s">
        <v>152</v>
      </c>
      <c r="C17" s="18"/>
      <c r="D17" s="18"/>
      <c r="E17" s="18"/>
      <c r="F17" s="18"/>
      <c r="G17" s="18"/>
      <c r="H17" s="18"/>
    </row>
    <row r="18" spans="1:11" x14ac:dyDescent="0.25">
      <c r="A18" s="18"/>
      <c r="B18" s="39"/>
      <c r="C18" s="18"/>
      <c r="D18" s="18"/>
      <c r="E18" s="18"/>
      <c r="F18" s="18"/>
      <c r="G18" s="18"/>
      <c r="H18" s="18"/>
    </row>
    <row r="19" spans="1:11" x14ac:dyDescent="0.25">
      <c r="A19" s="18"/>
      <c r="B19" s="18"/>
      <c r="C19" s="155" t="s">
        <v>89</v>
      </c>
      <c r="D19" s="156"/>
      <c r="E19" s="157"/>
      <c r="F19" s="155" t="s">
        <v>90</v>
      </c>
      <c r="G19" s="156"/>
      <c r="H19" s="157"/>
      <c r="I19" s="6"/>
    </row>
    <row r="20" spans="1:11" x14ac:dyDescent="0.25">
      <c r="A20" s="18"/>
      <c r="B20" s="79" t="s">
        <v>93</v>
      </c>
      <c r="C20" s="83" t="s">
        <v>94</v>
      </c>
      <c r="D20" s="83" t="s">
        <v>79</v>
      </c>
      <c r="E20" s="83"/>
      <c r="F20" s="83" t="s">
        <v>94</v>
      </c>
      <c r="G20" s="83" t="s">
        <v>79</v>
      </c>
      <c r="H20" s="83"/>
      <c r="I20" s="80" t="s">
        <v>66</v>
      </c>
      <c r="J20" s="83"/>
      <c r="K20" s="83"/>
    </row>
    <row r="21" spans="1:11" x14ac:dyDescent="0.25">
      <c r="A21" s="151" t="s">
        <v>97</v>
      </c>
      <c r="B21" s="22" t="s">
        <v>95</v>
      </c>
      <c r="C21" s="26">
        <v>89</v>
      </c>
      <c r="D21" s="7">
        <f>C21/$C$30</f>
        <v>0.15008431703204048</v>
      </c>
      <c r="E21" s="24"/>
      <c r="F21" s="26">
        <v>918</v>
      </c>
      <c r="G21" s="7">
        <f>F21/$F$30</f>
        <v>0.24952432726284315</v>
      </c>
      <c r="H21" s="24"/>
      <c r="I21" s="20">
        <f t="shared" ref="I21:I29" si="4">C21+F21</f>
        <v>1007</v>
      </c>
      <c r="J21" s="51">
        <f>I21/$I$30</f>
        <v>0.23572097378277154</v>
      </c>
      <c r="K21" s="27"/>
    </row>
    <row r="22" spans="1:11" ht="15.75" thickBot="1" x14ac:dyDescent="0.3">
      <c r="A22" s="151"/>
      <c r="B22" s="22" t="s">
        <v>96</v>
      </c>
      <c r="C22" s="28">
        <v>180</v>
      </c>
      <c r="D22" s="50">
        <f t="shared" ref="D22:D29" si="5">C22/$C$30</f>
        <v>0.30354131534569984</v>
      </c>
      <c r="E22" s="25">
        <f>SUM(D21:D22)</f>
        <v>0.45362563237774034</v>
      </c>
      <c r="F22" s="28">
        <v>1278</v>
      </c>
      <c r="G22" s="50">
        <f t="shared" ref="G22:G29" si="6">F22/$F$30</f>
        <v>0.34737700462082088</v>
      </c>
      <c r="H22" s="25">
        <f>SUM(G21:G22)</f>
        <v>0.59690133188366401</v>
      </c>
      <c r="I22" s="53">
        <f t="shared" si="4"/>
        <v>1458</v>
      </c>
      <c r="J22" s="52">
        <f t="shared" ref="J22:J29" si="7">I22/$I$30</f>
        <v>0.34129213483146065</v>
      </c>
      <c r="K22" s="29">
        <f>SUM(J21:J22)</f>
        <v>0.57701310861423216</v>
      </c>
    </row>
    <row r="23" spans="1:11" ht="15.75" thickTop="1" x14ac:dyDescent="0.25">
      <c r="A23" s="152" t="s">
        <v>101</v>
      </c>
      <c r="B23" s="22" t="s">
        <v>98</v>
      </c>
      <c r="C23" s="26">
        <v>79</v>
      </c>
      <c r="D23" s="7">
        <f t="shared" si="5"/>
        <v>0.13322091062394603</v>
      </c>
      <c r="E23" s="24"/>
      <c r="F23" s="26">
        <v>392</v>
      </c>
      <c r="G23" s="7">
        <f t="shared" si="6"/>
        <v>0.10655069312313128</v>
      </c>
      <c r="H23" s="24"/>
      <c r="I23" s="20">
        <f t="shared" si="4"/>
        <v>471</v>
      </c>
      <c r="J23" s="51">
        <f t="shared" si="7"/>
        <v>0.11025280898876405</v>
      </c>
      <c r="K23" s="27"/>
    </row>
    <row r="24" spans="1:11" x14ac:dyDescent="0.25">
      <c r="A24" s="153"/>
      <c r="B24" s="22" t="s">
        <v>99</v>
      </c>
      <c r="C24" s="26">
        <v>92</v>
      </c>
      <c r="D24" s="7">
        <f t="shared" si="5"/>
        <v>0.1551433389544688</v>
      </c>
      <c r="E24" s="24"/>
      <c r="F24" s="26">
        <v>399</v>
      </c>
      <c r="G24" s="7">
        <f t="shared" si="6"/>
        <v>0.10845338407175863</v>
      </c>
      <c r="H24" s="24"/>
      <c r="I24" s="20">
        <f t="shared" si="4"/>
        <v>491</v>
      </c>
      <c r="J24" s="51">
        <f t="shared" si="7"/>
        <v>0.11493445692883895</v>
      </c>
      <c r="K24" s="27"/>
    </row>
    <row r="25" spans="1:11" ht="15.75" thickBot="1" x14ac:dyDescent="0.3">
      <c r="A25" s="154"/>
      <c r="B25" s="22" t="s">
        <v>100</v>
      </c>
      <c r="C25" s="28">
        <v>82</v>
      </c>
      <c r="D25" s="50">
        <f t="shared" si="5"/>
        <v>0.13827993254637436</v>
      </c>
      <c r="E25" s="25">
        <f>SUM(D23:D25)</f>
        <v>0.42664418212478916</v>
      </c>
      <c r="F25" s="28">
        <v>335</v>
      </c>
      <c r="G25" s="50">
        <f t="shared" si="6"/>
        <v>9.1057352541451475E-2</v>
      </c>
      <c r="H25" s="25">
        <f>SUM(G23:G25)</f>
        <v>0.30606142973634137</v>
      </c>
      <c r="I25" s="53">
        <f t="shared" si="4"/>
        <v>417</v>
      </c>
      <c r="J25" s="52">
        <f t="shared" si="7"/>
        <v>9.76123595505618E-2</v>
      </c>
      <c r="K25" s="29">
        <f>SUM(J23:J25)</f>
        <v>0.32279962546816482</v>
      </c>
    </row>
    <row r="26" spans="1:11" ht="15.75" thickTop="1" x14ac:dyDescent="0.25">
      <c r="A26" s="152" t="s">
        <v>105</v>
      </c>
      <c r="B26" s="22" t="s">
        <v>102</v>
      </c>
      <c r="C26" s="26">
        <v>38</v>
      </c>
      <c r="D26" s="7">
        <f t="shared" si="5"/>
        <v>6.4080944350758853E-2</v>
      </c>
      <c r="E26" s="24"/>
      <c r="F26" s="26">
        <v>107</v>
      </c>
      <c r="G26" s="7">
        <f t="shared" si="6"/>
        <v>2.9083990214732264E-2</v>
      </c>
      <c r="H26" s="24"/>
      <c r="I26" s="20">
        <f t="shared" si="4"/>
        <v>145</v>
      </c>
      <c r="J26" s="51">
        <f t="shared" si="7"/>
        <v>3.3941947565543071E-2</v>
      </c>
      <c r="K26" s="27"/>
    </row>
    <row r="27" spans="1:11" x14ac:dyDescent="0.25">
      <c r="A27" s="153"/>
      <c r="B27" s="22" t="s">
        <v>103</v>
      </c>
      <c r="C27" s="26">
        <v>7</v>
      </c>
      <c r="D27" s="7">
        <f t="shared" si="5"/>
        <v>1.1804384485666104E-2</v>
      </c>
      <c r="E27" s="24"/>
      <c r="F27" s="26">
        <v>27</v>
      </c>
      <c r="G27" s="7">
        <f t="shared" si="6"/>
        <v>7.3389508018483285E-3</v>
      </c>
      <c r="H27" s="24"/>
      <c r="I27" s="20">
        <f t="shared" si="4"/>
        <v>34</v>
      </c>
      <c r="J27" s="51">
        <f t="shared" si="7"/>
        <v>7.9588014981273412E-3</v>
      </c>
      <c r="K27" s="27"/>
    </row>
    <row r="28" spans="1:11" ht="15.75" thickBot="1" x14ac:dyDescent="0.3">
      <c r="A28" s="154"/>
      <c r="B28" s="22" t="s">
        <v>104</v>
      </c>
      <c r="C28" s="28">
        <v>6</v>
      </c>
      <c r="D28" s="50">
        <f t="shared" si="5"/>
        <v>1.0118043844856661E-2</v>
      </c>
      <c r="E28" s="25">
        <f>SUM(D26:D28)</f>
        <v>8.6003372681281623E-2</v>
      </c>
      <c r="F28" s="28">
        <v>11</v>
      </c>
      <c r="G28" s="50">
        <f t="shared" si="6"/>
        <v>2.989942919271541E-3</v>
      </c>
      <c r="H28" s="25">
        <f>SUM(G26:G28)</f>
        <v>3.9412883935852135E-2</v>
      </c>
      <c r="I28" s="53">
        <f t="shared" si="4"/>
        <v>17</v>
      </c>
      <c r="J28" s="52">
        <f t="shared" si="7"/>
        <v>3.9794007490636706E-3</v>
      </c>
      <c r="K28" s="29">
        <f>SUM(J26:J28)</f>
        <v>4.5880149812734083E-2</v>
      </c>
    </row>
    <row r="29" spans="1:11" ht="15.75" thickTop="1" x14ac:dyDescent="0.25">
      <c r="A29" s="18"/>
      <c r="B29" s="22" t="s">
        <v>106</v>
      </c>
      <c r="C29" s="26">
        <v>20</v>
      </c>
      <c r="D29" s="7">
        <f t="shared" si="5"/>
        <v>3.3726812816188868E-2</v>
      </c>
      <c r="E29" s="24"/>
      <c r="F29" s="26">
        <v>212</v>
      </c>
      <c r="G29" s="7">
        <f t="shared" si="6"/>
        <v>5.7624354444142427E-2</v>
      </c>
      <c r="H29" s="24"/>
      <c r="I29" s="20">
        <f t="shared" si="4"/>
        <v>232</v>
      </c>
      <c r="J29" s="51">
        <f t="shared" si="7"/>
        <v>5.4307116104868915E-2</v>
      </c>
      <c r="K29" s="27"/>
    </row>
    <row r="30" spans="1:11" x14ac:dyDescent="0.25">
      <c r="A30" s="18"/>
      <c r="B30" s="92" t="s">
        <v>49</v>
      </c>
      <c r="C30" s="91">
        <f>SUM(C21:C29)</f>
        <v>593</v>
      </c>
      <c r="D30" s="99"/>
      <c r="E30" s="86"/>
      <c r="F30" s="91">
        <f>SUM(F21:F29)</f>
        <v>3679</v>
      </c>
      <c r="G30" s="99"/>
      <c r="H30" s="86"/>
      <c r="I30" s="91">
        <f>SUM(I21:I29)</f>
        <v>4272</v>
      </c>
      <c r="J30" s="99"/>
      <c r="K30" s="86"/>
    </row>
  </sheetData>
  <mergeCells count="10">
    <mergeCell ref="A21:A22"/>
    <mergeCell ref="A23:A25"/>
    <mergeCell ref="A26:A28"/>
    <mergeCell ref="C3:E3"/>
    <mergeCell ref="F3:H3"/>
    <mergeCell ref="C19:E19"/>
    <mergeCell ref="F19:H19"/>
    <mergeCell ref="A5:A6"/>
    <mergeCell ref="A7:A9"/>
    <mergeCell ref="A10:A12"/>
  </mergeCells>
  <pageMargins left="0.7" right="0.7" top="0.75" bottom="0.75" header="0.3" footer="0.3"/>
  <pageSetup paperSize="9" orientation="portrait" horizontalDpi="4294967293" vertic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H15"/>
  <sheetViews>
    <sheetView workbookViewId="0"/>
  </sheetViews>
  <sheetFormatPr defaultRowHeight="15" x14ac:dyDescent="0.25"/>
  <cols>
    <col min="1" max="1" width="21.140625" customWidth="1"/>
    <col min="2" max="2" width="11.28515625" customWidth="1"/>
    <col min="3" max="3" width="12.140625" bestFit="1" customWidth="1"/>
    <col min="4" max="4" width="7.85546875" customWidth="1"/>
    <col min="5" max="5" width="10.7109375" bestFit="1" customWidth="1"/>
    <col min="6" max="6" width="12.7109375" bestFit="1" customWidth="1"/>
    <col min="7" max="7" width="8.28515625" customWidth="1"/>
    <col min="8" max="8" width="8.7109375" bestFit="1" customWidth="1"/>
  </cols>
  <sheetData>
    <row r="1" spans="1:8" x14ac:dyDescent="0.25">
      <c r="A1" s="1" t="s">
        <v>153</v>
      </c>
    </row>
    <row r="3" spans="1:8" x14ac:dyDescent="0.25">
      <c r="A3" s="107"/>
      <c r="B3" s="150" t="s">
        <v>111</v>
      </c>
      <c r="C3" s="150"/>
      <c r="D3" s="150"/>
      <c r="E3" s="150" t="s">
        <v>112</v>
      </c>
      <c r="F3" s="150"/>
      <c r="G3" s="150"/>
    </row>
    <row r="4" spans="1:8" ht="30" x14ac:dyDescent="0.25">
      <c r="A4" s="110" t="s">
        <v>113</v>
      </c>
      <c r="B4" s="111" t="s">
        <v>114</v>
      </c>
      <c r="C4" s="111" t="s">
        <v>115</v>
      </c>
      <c r="D4" s="112" t="s">
        <v>79</v>
      </c>
      <c r="E4" s="111" t="s">
        <v>116</v>
      </c>
      <c r="F4" s="111" t="s">
        <v>117</v>
      </c>
      <c r="G4" s="112" t="s">
        <v>79</v>
      </c>
      <c r="H4" s="108" t="s">
        <v>66</v>
      </c>
    </row>
    <row r="5" spans="1:8" x14ac:dyDescent="0.25">
      <c r="A5" s="113" t="s">
        <v>118</v>
      </c>
      <c r="B5" s="114">
        <f>SUM(B6:B9)</f>
        <v>2848</v>
      </c>
      <c r="C5" s="102">
        <f>SUM(C6:C9)</f>
        <v>177</v>
      </c>
      <c r="D5" s="77"/>
      <c r="E5" s="114">
        <f>SUM(E6:E9)</f>
        <v>1015</v>
      </c>
      <c r="F5" s="102">
        <f>SUM(F6:F9)</f>
        <v>232</v>
      </c>
      <c r="G5" s="77"/>
      <c r="H5" s="115">
        <f t="shared" ref="H5:H15" si="0">B5+C5+E5+F5</f>
        <v>4272</v>
      </c>
    </row>
    <row r="6" spans="1:8" x14ac:dyDescent="0.25">
      <c r="A6" s="106" t="s">
        <v>107</v>
      </c>
      <c r="B6" s="26">
        <v>103</v>
      </c>
      <c r="C6" s="19">
        <v>3</v>
      </c>
      <c r="D6" s="7">
        <f>(B6+C6)/($B$5+$C$5)</f>
        <v>3.5041322314049585E-2</v>
      </c>
      <c r="E6" s="26">
        <v>62</v>
      </c>
      <c r="F6" s="19">
        <v>3</v>
      </c>
      <c r="G6" s="7">
        <f>(E6+F6)/($E$5+$F$5)</f>
        <v>5.2125100240577385E-2</v>
      </c>
      <c r="H6" s="36">
        <f t="shared" si="0"/>
        <v>171</v>
      </c>
    </row>
    <row r="7" spans="1:8" x14ac:dyDescent="0.25">
      <c r="A7" s="106" t="s">
        <v>108</v>
      </c>
      <c r="B7" s="26">
        <v>286</v>
      </c>
      <c r="C7" s="19">
        <v>4</v>
      </c>
      <c r="D7" s="75">
        <f t="shared" ref="D7" si="1">(B7+C7)/($B$5+$C$5)</f>
        <v>9.5867768595041328E-2</v>
      </c>
      <c r="E7" s="19">
        <v>156</v>
      </c>
      <c r="F7" s="19">
        <v>24</v>
      </c>
      <c r="G7" s="75">
        <f>(E7+F7)/($E$5+$F$5)</f>
        <v>0.14434643143544507</v>
      </c>
      <c r="H7" s="36">
        <f t="shared" si="0"/>
        <v>470</v>
      </c>
    </row>
    <row r="8" spans="1:8" x14ac:dyDescent="0.25">
      <c r="A8" s="106" t="s">
        <v>109</v>
      </c>
      <c r="B8" s="26">
        <v>1959</v>
      </c>
      <c r="C8" s="19">
        <v>166</v>
      </c>
      <c r="D8" s="7">
        <f>(B8+C8)/($B$5+$C$5)</f>
        <v>0.7024793388429752</v>
      </c>
      <c r="E8" s="26">
        <v>427</v>
      </c>
      <c r="F8" s="19">
        <v>165</v>
      </c>
      <c r="G8" s="7">
        <f>(E8+F8)/($E$5+$F$5)</f>
        <v>0.47473937449879711</v>
      </c>
      <c r="H8" s="36">
        <f t="shared" si="0"/>
        <v>2717</v>
      </c>
    </row>
    <row r="9" spans="1:8" x14ac:dyDescent="0.25">
      <c r="A9" s="106" t="s">
        <v>110</v>
      </c>
      <c r="B9" s="26">
        <v>500</v>
      </c>
      <c r="C9" s="19">
        <v>4</v>
      </c>
      <c r="D9" s="7">
        <f t="shared" ref="D9" si="2">(B9+C9)/($B$5+$C$5)</f>
        <v>0.16661157024793388</v>
      </c>
      <c r="E9" s="26">
        <v>370</v>
      </c>
      <c r="F9" s="19">
        <v>40</v>
      </c>
      <c r="G9" s="7">
        <f>(E9+F9)/($E$5+$F$5)</f>
        <v>0.32878909382518046</v>
      </c>
      <c r="H9" s="36">
        <f t="shared" si="0"/>
        <v>914</v>
      </c>
    </row>
    <row r="10" spans="1:8" x14ac:dyDescent="0.25">
      <c r="A10" s="113" t="s">
        <v>71</v>
      </c>
      <c r="B10" s="114">
        <f>SUM(B11:B14)</f>
        <v>2972</v>
      </c>
      <c r="C10" s="102">
        <f>SUM(C11:C14)</f>
        <v>276</v>
      </c>
      <c r="D10" s="116"/>
      <c r="E10" s="114">
        <f>SUM(E11:E14)</f>
        <v>544</v>
      </c>
      <c r="F10" s="102">
        <f>SUM(F11:F14)</f>
        <v>153</v>
      </c>
      <c r="G10" s="116"/>
      <c r="H10" s="115">
        <f t="shared" si="0"/>
        <v>3945</v>
      </c>
    </row>
    <row r="11" spans="1:8" x14ac:dyDescent="0.25">
      <c r="A11" s="106" t="s">
        <v>107</v>
      </c>
      <c r="B11" s="26">
        <v>151</v>
      </c>
      <c r="C11" s="19">
        <v>7</v>
      </c>
      <c r="D11" s="7">
        <f>(B11+C11)/($B$10+$C$10)</f>
        <v>4.8645320197044338E-2</v>
      </c>
      <c r="E11" s="26">
        <v>98</v>
      </c>
      <c r="F11" s="19">
        <v>20</v>
      </c>
      <c r="G11" s="7">
        <f>(E11+F11)/($E$10+$F$10)</f>
        <v>0.16929698708751795</v>
      </c>
      <c r="H11" s="36">
        <f t="shared" si="0"/>
        <v>276</v>
      </c>
    </row>
    <row r="12" spans="1:8" x14ac:dyDescent="0.25">
      <c r="A12" s="106" t="s">
        <v>108</v>
      </c>
      <c r="B12" s="26">
        <v>491</v>
      </c>
      <c r="C12" s="19">
        <v>16</v>
      </c>
      <c r="D12" s="75">
        <f>(B12+C12)/($B$10+$C$10)</f>
        <v>0.15609605911330049</v>
      </c>
      <c r="E12" s="26">
        <v>208</v>
      </c>
      <c r="F12" s="19">
        <v>60</v>
      </c>
      <c r="G12" s="75">
        <f>(E12+F12)/($E$10+$F$10)</f>
        <v>0.38450502152080346</v>
      </c>
      <c r="H12" s="36">
        <f t="shared" si="0"/>
        <v>775</v>
      </c>
    </row>
    <row r="13" spans="1:8" x14ac:dyDescent="0.25">
      <c r="A13" s="106" t="s">
        <v>109</v>
      </c>
      <c r="B13" s="26">
        <v>2286</v>
      </c>
      <c r="C13" s="19">
        <v>253</v>
      </c>
      <c r="D13" s="7">
        <f>(B13+C13)/($B$10+$C$10)</f>
        <v>0.78171182266009853</v>
      </c>
      <c r="E13" s="26">
        <v>228</v>
      </c>
      <c r="F13" s="19">
        <v>71</v>
      </c>
      <c r="G13" s="7">
        <f>(E13+F13)/($E$10+$F$10)</f>
        <v>0.42898134863701576</v>
      </c>
      <c r="H13" s="36">
        <f t="shared" si="0"/>
        <v>2838</v>
      </c>
    </row>
    <row r="14" spans="1:8" x14ac:dyDescent="0.25">
      <c r="A14" s="106" t="s">
        <v>110</v>
      </c>
      <c r="B14" s="26">
        <v>44</v>
      </c>
      <c r="C14" s="19">
        <v>0</v>
      </c>
      <c r="D14" s="7">
        <f>(B14+C14)/($B$10+$C$10)</f>
        <v>1.3546798029556651E-2</v>
      </c>
      <c r="E14" s="26">
        <v>10</v>
      </c>
      <c r="F14" s="19">
        <v>2</v>
      </c>
      <c r="G14" s="7">
        <f>(E14+F14)/($E$10+$F$10)</f>
        <v>1.721664275466284E-2</v>
      </c>
      <c r="H14" s="36">
        <f t="shared" si="0"/>
        <v>56</v>
      </c>
    </row>
    <row r="15" spans="1:8" x14ac:dyDescent="0.25">
      <c r="A15" s="90" t="s">
        <v>49</v>
      </c>
      <c r="B15" s="91">
        <f>B5+B10</f>
        <v>5820</v>
      </c>
      <c r="C15" s="91">
        <f>C5+C10</f>
        <v>453</v>
      </c>
      <c r="D15" s="93"/>
      <c r="E15" s="91">
        <f>E5+E10</f>
        <v>1559</v>
      </c>
      <c r="F15" s="91">
        <f>F5+F10</f>
        <v>385</v>
      </c>
      <c r="G15" s="93"/>
      <c r="H15" s="91">
        <f t="shared" si="0"/>
        <v>8217</v>
      </c>
    </row>
  </sheetData>
  <mergeCells count="2">
    <mergeCell ref="E3:G3"/>
    <mergeCell ref="B3:D3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A1</vt:lpstr>
      <vt:lpstr>A1.1</vt:lpstr>
      <vt:lpstr>A2</vt:lpstr>
      <vt:lpstr>A2.1</vt:lpstr>
      <vt:lpstr>A2.2</vt:lpstr>
      <vt:lpstr>A3</vt:lpstr>
      <vt:lpstr>A3.1-4</vt:lpstr>
      <vt:lpstr>A5</vt:lpstr>
      <vt:lpstr>A6</vt:lpstr>
      <vt:lpstr>A7</vt:lpstr>
      <vt:lpstr>A8</vt:lpstr>
      <vt:lpstr>A9</vt:lpstr>
      <vt:lpstr>named_a1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Δημητρης Σωχος</dc:creator>
  <cp:lastModifiedBy>Δημητρης Σωχος</cp:lastModifiedBy>
  <dcterms:created xsi:type="dcterms:W3CDTF">2020-05-28T09:23:02Z</dcterms:created>
  <dcterms:modified xsi:type="dcterms:W3CDTF">2021-01-29T11:08:29Z</dcterms:modified>
</cp:coreProperties>
</file>